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реестр цен и контрактов" sheetId="1" r:id="rId1"/>
    <sheet name="Лист2" sheetId="2" r:id="rId2"/>
    <sheet name="Лист3" sheetId="3" r:id="rId3"/>
  </sheets>
  <definedNames>
    <definedName name="_xlnm.Print_Area" localSheetId="0">'реестр цен и контрактов'!$A$1:$G$149</definedName>
  </definedNames>
  <calcPr calcId="162913"/>
</workbook>
</file>

<file path=xl/calcChain.xml><?xml version="1.0" encoding="utf-8"?>
<calcChain xmlns="http://schemas.openxmlformats.org/spreadsheetml/2006/main">
  <c r="G132" i="1" l="1"/>
  <c r="G131" i="1"/>
  <c r="G111" i="1" l="1"/>
  <c r="G110" i="1"/>
  <c r="G96" i="1" l="1"/>
  <c r="G97" i="1"/>
  <c r="G70" i="1"/>
  <c r="G71" i="1" s="1"/>
  <c r="G98" i="1" l="1"/>
  <c r="E34" i="1"/>
  <c r="G146" i="1" l="1"/>
  <c r="G145" i="1"/>
  <c r="G147" i="1" l="1"/>
  <c r="E8" i="1"/>
  <c r="G7" i="1"/>
  <c r="G8" i="1" s="1"/>
  <c r="G139" i="1" l="1"/>
  <c r="G130" i="1"/>
  <c r="G129" i="1"/>
  <c r="G104" i="1"/>
  <c r="G105" i="1" s="1"/>
  <c r="G108" i="1"/>
  <c r="G83" i="1"/>
  <c r="G44" i="1" l="1"/>
  <c r="G138" i="1" l="1"/>
  <c r="G137" i="1"/>
  <c r="G136" i="1"/>
  <c r="E143" i="1" l="1"/>
  <c r="G142" i="1"/>
  <c r="G90" i="1"/>
  <c r="S26" i="2"/>
  <c r="U25" i="2"/>
  <c r="U24" i="2"/>
  <c r="U23" i="2"/>
  <c r="U22" i="2"/>
  <c r="S19" i="2"/>
  <c r="U18" i="2"/>
  <c r="U17" i="2"/>
  <c r="U16" i="2"/>
  <c r="U15" i="2"/>
  <c r="U14" i="2"/>
  <c r="U13" i="2"/>
  <c r="U12" i="2"/>
  <c r="U11" i="2"/>
  <c r="U10" i="2"/>
  <c r="E21" i="2"/>
  <c r="G20" i="2"/>
  <c r="G21" i="2" s="1"/>
  <c r="G135" i="1"/>
  <c r="G140" i="1" s="1"/>
  <c r="G128" i="1"/>
  <c r="G127" i="1"/>
  <c r="G126" i="1"/>
  <c r="G123" i="1"/>
  <c r="G122" i="1"/>
  <c r="G121" i="1"/>
  <c r="G120" i="1"/>
  <c r="E117" i="1"/>
  <c r="G116" i="1"/>
  <c r="G115" i="1"/>
  <c r="G114" i="1"/>
  <c r="U26" i="2" l="1"/>
  <c r="G133" i="1"/>
  <c r="G124" i="1"/>
  <c r="U19" i="2"/>
  <c r="G143" i="1"/>
  <c r="G117" i="1"/>
  <c r="G107" i="1"/>
  <c r="G109" i="1"/>
  <c r="E112" i="1"/>
  <c r="G101" i="1"/>
  <c r="G102" i="1" s="1"/>
  <c r="E92" i="1"/>
  <c r="G91" i="1"/>
  <c r="G17" i="1"/>
  <c r="G18" i="1"/>
  <c r="G19" i="1"/>
  <c r="G20" i="1"/>
  <c r="G21" i="1"/>
  <c r="G22" i="1"/>
  <c r="E98" i="1"/>
  <c r="G94" i="1"/>
  <c r="G46" i="1"/>
  <c r="G89" i="1"/>
  <c r="G88" i="1"/>
  <c r="G45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73" i="1"/>
  <c r="G74" i="1"/>
  <c r="G75" i="1"/>
  <c r="G76" i="1"/>
  <c r="G77" i="1"/>
  <c r="G78" i="1"/>
  <c r="G79" i="1"/>
  <c r="G80" i="1"/>
  <c r="G81" i="1"/>
  <c r="G82" i="1"/>
  <c r="G86" i="1"/>
  <c r="G87" i="1"/>
  <c r="G43" i="1"/>
  <c r="G29" i="1"/>
  <c r="G32" i="1"/>
  <c r="G33" i="1"/>
  <c r="G28" i="1"/>
  <c r="G30" i="1" s="1"/>
  <c r="G11" i="1"/>
  <c r="G12" i="1"/>
  <c r="G13" i="1"/>
  <c r="G14" i="1"/>
  <c r="G10" i="1"/>
  <c r="G41" i="1"/>
  <c r="G39" i="1"/>
  <c r="G36" i="1"/>
  <c r="G37" i="1" s="1"/>
  <c r="E37" i="1"/>
  <c r="G112" i="1" l="1"/>
  <c r="G34" i="1"/>
  <c r="G92" i="1"/>
  <c r="G84" i="1"/>
  <c r="G68" i="1"/>
  <c r="G57" i="1"/>
  <c r="G15" i="1"/>
  <c r="G23" i="1"/>
  <c r="E26" i="1"/>
  <c r="G25" i="1"/>
  <c r="E23" i="1"/>
  <c r="E15" i="1"/>
  <c r="G26" i="1" l="1"/>
</calcChain>
</file>

<file path=xl/sharedStrings.xml><?xml version="1.0" encoding="utf-8"?>
<sst xmlns="http://schemas.openxmlformats.org/spreadsheetml/2006/main" count="260" uniqueCount="182">
  <si>
    <t>п/п</t>
  </si>
  <si>
    <t>Стоимость прод.</t>
  </si>
  <si>
    <t>Цена по специф.</t>
  </si>
  <si>
    <t>Кол-во кг.</t>
  </si>
  <si>
    <t>Наименован. продукции</t>
  </si>
  <si>
    <t>1.</t>
  </si>
  <si>
    <t>2.</t>
  </si>
  <si>
    <t>3.</t>
  </si>
  <si>
    <t>4.</t>
  </si>
  <si>
    <t>Итого сумма по контракту:</t>
  </si>
  <si>
    <t>Срок исполнения контракта</t>
  </si>
  <si>
    <t>Дата заключения контракта</t>
  </si>
  <si>
    <t>Масло сливочное</t>
  </si>
  <si>
    <t>5.</t>
  </si>
  <si>
    <t>Филе минтая мороженое</t>
  </si>
  <si>
    <t>Филе трески мороженое</t>
  </si>
  <si>
    <t>Филе из рыб лососевых пород</t>
  </si>
  <si>
    <t>Сельдь</t>
  </si>
  <si>
    <t>Консервы из рыб лососевых пород</t>
  </si>
  <si>
    <t>6.</t>
  </si>
  <si>
    <t>7.</t>
  </si>
  <si>
    <t>8.</t>
  </si>
  <si>
    <t>9.</t>
  </si>
  <si>
    <t>10.</t>
  </si>
  <si>
    <t>Икра кабачковая</t>
  </si>
  <si>
    <t>Кукуруза консервир.</t>
  </si>
  <si>
    <t>Томатная паста</t>
  </si>
  <si>
    <t>Томаты в собствен.соку</t>
  </si>
  <si>
    <t>Огурцы консервир.</t>
  </si>
  <si>
    <t>Джем</t>
  </si>
  <si>
    <t>Овощи заморожен.</t>
  </si>
  <si>
    <t>11.</t>
  </si>
  <si>
    <t>10.01.2022-30.12.2022</t>
  </si>
  <si>
    <t>Мясо говядины</t>
  </si>
  <si>
    <t xml:space="preserve">Печень </t>
  </si>
  <si>
    <t xml:space="preserve">Молоко свежее </t>
  </si>
  <si>
    <t>Сметана</t>
  </si>
  <si>
    <t>Творог</t>
  </si>
  <si>
    <t>10.01.2022-30.01.2022</t>
  </si>
  <si>
    <t>Чеснок</t>
  </si>
  <si>
    <t>Перец болгарский</t>
  </si>
  <si>
    <t xml:space="preserve">Лук репчатый </t>
  </si>
  <si>
    <t>Бананы</t>
  </si>
  <si>
    <t xml:space="preserve">Капуста  квашенная </t>
  </si>
  <si>
    <t>Яблоки</t>
  </si>
  <si>
    <t>Груши</t>
  </si>
  <si>
    <t>Лимоны</t>
  </si>
  <si>
    <t>Апельсины</t>
  </si>
  <si>
    <t xml:space="preserve">Филе кальсмара </t>
  </si>
  <si>
    <t>Сыр   полутвердый</t>
  </si>
  <si>
    <t>Молоко питьевое коровье т/п</t>
  </si>
  <si>
    <t xml:space="preserve">ЯЙЦО </t>
  </si>
  <si>
    <t>Куры охлажденные</t>
  </si>
  <si>
    <t>13.</t>
  </si>
  <si>
    <t>14.</t>
  </si>
  <si>
    <t>16.</t>
  </si>
  <si>
    <t>17.</t>
  </si>
  <si>
    <t>18.</t>
  </si>
  <si>
    <t>21.</t>
  </si>
  <si>
    <t>22.</t>
  </si>
  <si>
    <t>24.</t>
  </si>
  <si>
    <t>25.</t>
  </si>
  <si>
    <t>26.</t>
  </si>
  <si>
    <t>27.</t>
  </si>
  <si>
    <t>28.</t>
  </si>
  <si>
    <t>36.</t>
  </si>
  <si>
    <t>37.</t>
  </si>
  <si>
    <t>38.</t>
  </si>
  <si>
    <t>39.</t>
  </si>
  <si>
    <t>40.</t>
  </si>
  <si>
    <t>Соль</t>
  </si>
  <si>
    <t>Ванилин</t>
  </si>
  <si>
    <t>Чернослив</t>
  </si>
  <si>
    <t>Какао</t>
  </si>
  <si>
    <t>Кофейный напиток</t>
  </si>
  <si>
    <t>Сода</t>
  </si>
  <si>
    <t>Чай</t>
  </si>
  <si>
    <t>Приправа сухая (укроп, петрушка)</t>
  </si>
  <si>
    <t>Лимонная кислота</t>
  </si>
  <si>
    <t>Лавровый лист</t>
  </si>
  <si>
    <t>Дрожжи</t>
  </si>
  <si>
    <t>Крахмал</t>
  </si>
  <si>
    <t>Сахар</t>
  </si>
  <si>
    <t>Сухофрукты</t>
  </si>
  <si>
    <t>Курага</t>
  </si>
  <si>
    <t>Изюм</t>
  </si>
  <si>
    <t>Шиповник</t>
  </si>
  <si>
    <t>Масло раститедьное</t>
  </si>
  <si>
    <t>Мука пшеничная</t>
  </si>
  <si>
    <t>Крупа манная</t>
  </si>
  <si>
    <t>Крупа пшеничная</t>
  </si>
  <si>
    <t>Крупа гречневая ядрица</t>
  </si>
  <si>
    <t>Крупа перловая</t>
  </si>
  <si>
    <t>Хлопья овсяные</t>
  </si>
  <si>
    <t xml:space="preserve">Рис </t>
  </si>
  <si>
    <t xml:space="preserve">Макароны </t>
  </si>
  <si>
    <t xml:space="preserve">Крупа ячневая
</t>
  </si>
  <si>
    <t>Горох шлифованный</t>
  </si>
  <si>
    <r>
      <rPr>
        <b/>
        <sz val="11"/>
        <color rgb="FFFF0000"/>
        <rFont val="Calibri"/>
        <family val="2"/>
        <charset val="204"/>
        <scheme val="minor"/>
      </rPr>
      <t xml:space="preserve">ООО Заречное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Контракт        № 6-2022  от  10.01.2022 года</t>
    </r>
  </si>
  <si>
    <r>
      <rPr>
        <b/>
        <sz val="11"/>
        <color rgb="FFFF0000"/>
        <rFont val="Calibri"/>
        <family val="2"/>
        <charset val="204"/>
        <scheme val="minor"/>
      </rPr>
      <t>ООО Фруктовый рай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Контракт        № 7-2022  от  10.01.2022 года</t>
    </r>
  </si>
  <si>
    <t>Вафли</t>
  </si>
  <si>
    <t>Печенье</t>
  </si>
  <si>
    <t xml:space="preserve">Молоко сухое </t>
  </si>
  <si>
    <t>Фасоль консервированная</t>
  </si>
  <si>
    <t>41.</t>
  </si>
  <si>
    <t>49.</t>
  </si>
  <si>
    <t>Сок фруктовый0,200</t>
  </si>
  <si>
    <t xml:space="preserve">Сок овощной до 1 литра </t>
  </si>
  <si>
    <t>Филе куриное, охлажденное, 1 сорта, без пищевых добавок, ГМО, без</t>
  </si>
  <si>
    <t xml:space="preserve">Кукурузная крупа </t>
  </si>
  <si>
    <t>Ряженка</t>
  </si>
  <si>
    <t>ООО Партнер Сервис                                                                                                                                                         Контракт        № 5-2022  от 10.01.2022 года           ДОПОЛНИТЕЛЬНОЕ СОГЛАШЕНИЕ от 01.04.2022</t>
  </si>
  <si>
    <t>Хлеб пшеничный, в/с, обогощенный витаминно-минеральным комплексом</t>
  </si>
  <si>
    <t xml:space="preserve">Хлеб ржано-пшеничный  с добавлением морской капусты </t>
  </si>
  <si>
    <t xml:space="preserve">пока нет соглашения </t>
  </si>
  <si>
    <t xml:space="preserve">Батон </t>
  </si>
  <si>
    <t xml:space="preserve">Йогурт ,кефир </t>
  </si>
  <si>
    <t xml:space="preserve">Ягода свежемороженная </t>
  </si>
  <si>
    <t>Пряники</t>
  </si>
  <si>
    <t>Картофель столовый поздний</t>
  </si>
  <si>
    <t>Капуста белокочанная свежая</t>
  </si>
  <si>
    <t>Морковь столовая свежая</t>
  </si>
  <si>
    <t>Свекла столовая свежая</t>
  </si>
  <si>
    <t xml:space="preserve">вода не газированная </t>
  </si>
  <si>
    <t>кефир</t>
  </si>
  <si>
    <t>компот</t>
  </si>
  <si>
    <t>горошек консервированный</t>
  </si>
  <si>
    <t>Консервы рыбные (сайра)</t>
  </si>
  <si>
    <t>Пшено</t>
  </si>
  <si>
    <t>апельсины</t>
  </si>
  <si>
    <t>мандарины</t>
  </si>
  <si>
    <t>капуста квашенная</t>
  </si>
  <si>
    <r>
      <rPr>
        <b/>
        <sz val="11"/>
        <color rgb="FFFF0000"/>
        <rFont val="Calibri"/>
        <family val="2"/>
        <charset val="204"/>
        <scheme val="minor"/>
      </rPr>
      <t>ООО Фруктовый рай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Контракт        №СО  1-2023  от 01.07.2023 года по 31.09.2023</t>
    </r>
  </si>
  <si>
    <t>Огурцы свежие</t>
  </si>
  <si>
    <t>Помидоры свежие</t>
  </si>
  <si>
    <t>31.09.2023</t>
  </si>
  <si>
    <t>01.07.2023-31.09.2023</t>
  </si>
  <si>
    <t>ИП ПОЛОВКОВ                         Контракт       № 0138300000123000242   от  "26"12     2023</t>
  </si>
  <si>
    <t>26.12.2023-30.12.2024</t>
  </si>
  <si>
    <t xml:space="preserve"> </t>
  </si>
  <si>
    <t>01.01.2024-31.12.2024</t>
  </si>
  <si>
    <t>01.01.2024 по 31.12.2024</t>
  </si>
  <si>
    <t>01.01.24-31.12.2024</t>
  </si>
  <si>
    <t>01.01.20234-31.12.2024.</t>
  </si>
  <si>
    <t>ИП Половков              Контракт       № ПК -2024  от  29.12.2024 года</t>
  </si>
  <si>
    <r>
      <rPr>
        <b/>
        <sz val="11"/>
        <color rgb="FFFF0000"/>
        <rFont val="Calibri"/>
        <family val="2"/>
        <charset val="204"/>
        <scheme val="minor"/>
      </rPr>
      <t xml:space="preserve">ООО Фуд Сервис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Контракт        № ПП 3-2024  от  29.12.2023 года</t>
    </r>
  </si>
  <si>
    <r>
      <rPr>
        <b/>
        <sz val="11"/>
        <color rgb="FFFF0000"/>
        <rFont val="Calibri"/>
        <family val="2"/>
        <charset val="204"/>
        <scheme val="minor"/>
      </rPr>
      <t xml:space="preserve">ООО Фуд Сервис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Контракт        № ПП 4-2024  от  29.12.2023 года</t>
    </r>
  </si>
  <si>
    <t>29.12.20224</t>
  </si>
  <si>
    <r>
      <rPr>
        <b/>
        <sz val="11"/>
        <color rgb="FFFF0000"/>
        <rFont val="Calibri"/>
        <family val="2"/>
        <charset val="204"/>
        <scheme val="minor"/>
      </rPr>
      <t xml:space="preserve">ООО Фуд Сервис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Контракт        № ПП 5-2024  от  29.12.2023 года</t>
    </r>
  </si>
  <si>
    <r>
      <rPr>
        <b/>
        <sz val="11"/>
        <color rgb="FFFF0000"/>
        <rFont val="Calibri"/>
        <family val="2"/>
        <charset val="204"/>
        <scheme val="minor"/>
      </rPr>
      <t xml:space="preserve">ООО Фуд Сервис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Контракт        № ПП 6-2024  от  29.12.2023 года</t>
    </r>
  </si>
  <si>
    <t>ООО Партнер Сервис             Контракт № 0138300000123000246  от  26.12.2023 года</t>
  </si>
  <si>
    <r>
      <rPr>
        <b/>
        <sz val="11"/>
        <color rgb="FFFF0000"/>
        <rFont val="Calibri"/>
        <family val="2"/>
        <charset val="204"/>
        <scheme val="minor"/>
      </rPr>
      <t>ООО Экокамфуел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Контракт        № ПВ-2024  от 29.12.2023 года</t>
    </r>
  </si>
  <si>
    <r>
      <t xml:space="preserve">Заречное         контракт №ПС- 2024 от  </t>
    </r>
    <r>
      <rPr>
        <b/>
        <sz val="11"/>
        <color rgb="FFFF0000"/>
        <rFont val="Calibri"/>
        <family val="2"/>
        <charset val="204"/>
        <scheme val="minor"/>
      </rPr>
      <t>29.12.2023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</t>
    </r>
  </si>
  <si>
    <r>
      <rPr>
        <b/>
        <sz val="11"/>
        <color rgb="FFFF0000"/>
        <rFont val="Calibri"/>
        <family val="2"/>
        <charset val="204"/>
        <scheme val="minor"/>
      </rPr>
      <t xml:space="preserve">ООО Фуд Сервис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Контракт        № ПП 7-2024  от  29.12.2023 года</t>
    </r>
  </si>
  <si>
    <r>
      <rPr>
        <b/>
        <sz val="11"/>
        <color rgb="FFFF0000"/>
        <rFont val="Calibri"/>
        <family val="2"/>
        <charset val="204"/>
        <scheme val="minor"/>
      </rPr>
      <t xml:space="preserve">ООО Заречное </t>
    </r>
    <r>
      <rPr>
        <b/>
        <sz val="11"/>
        <color theme="1"/>
        <rFont val="Calibri"/>
        <family val="2"/>
        <charset val="204"/>
        <scheme val="minor"/>
      </rPr>
      <t xml:space="preserve">             Контракт       № 0138300000123000261 от 16.01.2024
</t>
    </r>
  </si>
  <si>
    <t>17.01.2024-30.12.2024</t>
  </si>
  <si>
    <r>
      <rPr>
        <b/>
        <sz val="11"/>
        <color rgb="FFFF0000"/>
        <rFont val="Calibri"/>
        <family val="2"/>
        <charset val="204"/>
        <scheme val="minor"/>
      </rPr>
      <t xml:space="preserve">ООО Заречное </t>
    </r>
    <r>
      <rPr>
        <b/>
        <sz val="11"/>
        <color theme="1"/>
        <rFont val="Calibri"/>
        <family val="2"/>
        <charset val="204"/>
        <scheme val="minor"/>
      </rPr>
      <t xml:space="preserve">             Контракт       № 0138300000123000265 от 16.01.2024
</t>
    </r>
  </si>
  <si>
    <r>
      <rPr>
        <b/>
        <sz val="11"/>
        <color rgb="FFFF0000"/>
        <rFont val="Calibri"/>
        <family val="2"/>
        <charset val="204"/>
        <scheme val="minor"/>
      </rPr>
      <t xml:space="preserve">ООО Заречное </t>
    </r>
    <r>
      <rPr>
        <b/>
        <sz val="11"/>
        <color theme="1"/>
        <rFont val="Calibri"/>
        <family val="2"/>
        <charset val="204"/>
        <scheme val="minor"/>
      </rPr>
      <t xml:space="preserve">             Контракт       №0138300000123000259 от 16.01.2024
</t>
    </r>
  </si>
  <si>
    <t>Молоко питьевое</t>
  </si>
  <si>
    <t>Ацидофилин</t>
  </si>
  <si>
    <t>Йогурт</t>
  </si>
  <si>
    <t xml:space="preserve">мандарины </t>
  </si>
  <si>
    <t>09.04.2024-31.12.2024</t>
  </si>
  <si>
    <r>
      <rPr>
        <b/>
        <sz val="11"/>
        <color rgb="FFFF0000"/>
        <rFont val="Calibri"/>
        <family val="2"/>
        <charset val="204"/>
        <scheme val="minor"/>
      </rPr>
      <t>ООО АШТ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Контракт     0138300000124000058  от 09.04.2024 года по 31.12.2024 тел: +79963446066                                                                                                                 </t>
    </r>
  </si>
  <si>
    <t xml:space="preserve">  ООО Аванторг    Контракт       №  0138300000124000078  от  "07 "05     2024 года тел:8-9245252709</t>
  </si>
  <si>
    <t>07.05.2024-25.12.2024</t>
  </si>
  <si>
    <t>ООО Экокамфуел       Контракт       0138300000124000075 от 07.05.2024 тел: 7 9098323401</t>
  </si>
  <si>
    <t>Молоко сгущенное</t>
  </si>
  <si>
    <t xml:space="preserve"> ИП Кириченко         Контракт       № 0138300000124000090   от  22.05.2024 года</t>
  </si>
  <si>
    <t>22.05.2024-25.12.2024</t>
  </si>
  <si>
    <t>20.05.2024-25.12.2024</t>
  </si>
  <si>
    <t xml:space="preserve"> ООО Экокамфуел         Контракт       № 0138300000124000089  от  20.05.2024 года</t>
  </si>
  <si>
    <t xml:space="preserve">ИП Хачатрян   Контракт ПХ 2-2024 от 27.06.2024 </t>
  </si>
  <si>
    <t>01.07.2024 до 30.09.2024</t>
  </si>
  <si>
    <t>30.09.2024-31.12.2024</t>
  </si>
  <si>
    <t>ООО Камчатпищепром                  Контракт       № ПМ4-2024   от 30.09.2024 года</t>
  </si>
  <si>
    <t>01.10.2024-30.12.2024</t>
  </si>
  <si>
    <t xml:space="preserve"> ИП Бочуля              Контракт       № ПКО4-2024   от  30.09.2024 года</t>
  </si>
  <si>
    <r>
      <rPr>
        <b/>
        <sz val="11"/>
        <color rgb="FFFF0000"/>
        <rFont val="Calibri"/>
        <family val="2"/>
        <charset val="204"/>
        <scheme val="minor"/>
      </rPr>
      <t>ООО Овощевод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Контракт     ПО 1-2024 от 29.12.2023 года по 31.12.2024</t>
    </r>
  </si>
  <si>
    <r>
      <rPr>
        <b/>
        <sz val="11"/>
        <color rgb="FFFF0000"/>
        <rFont val="Calibri"/>
        <family val="2"/>
        <charset val="204"/>
        <scheme val="minor"/>
      </rPr>
      <t>ООО АШТ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Контракт        №ФР 6-2024  от 30.09.2024 года по 30.12.2024</t>
    </r>
  </si>
  <si>
    <t xml:space="preserve">                                   Реестр поставщиков по питанию МБДОУ  № 28 «Рябинушка»  на 01.10.2024</t>
  </si>
  <si>
    <t>АО Пионерское            Контракт       № ПЯ4-2024   от  30.09.2024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</si>
</sst>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0" xfId="0" applyNumberFormat="1" applyFont="1"/>
    <xf numFmtId="2" fontId="0" fillId="0" borderId="0" xfId="0" applyNumberFormat="1"/>
    <xf numFmtId="2" fontId="1" fillId="0" borderId="2" xfId="0" applyNumberFormat="1" applyFont="1" applyBorder="1" applyAlignment="1"/>
    <xf numFmtId="2" fontId="1" fillId="0" borderId="3" xfId="0" applyNumberFormat="1" applyFont="1" applyBorder="1" applyAlignment="1"/>
    <xf numFmtId="2" fontId="1" fillId="0" borderId="4" xfId="0" applyNumberFormat="1" applyFont="1" applyBorder="1" applyAlignment="1"/>
    <xf numFmtId="0" fontId="0" fillId="0" borderId="2" xfId="0" applyBorder="1"/>
    <xf numFmtId="2" fontId="0" fillId="0" borderId="4" xfId="0" applyNumberFormat="1" applyBorder="1" applyAlignment="1">
      <alignment horizontal="center" vertical="center"/>
    </xf>
    <xf numFmtId="2" fontId="1" fillId="0" borderId="13" xfId="0" applyNumberFormat="1" applyFont="1" applyBorder="1" applyAlignment="1"/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2" fontId="1" fillId="0" borderId="15" xfId="0" applyNumberFormat="1" applyFont="1" applyBorder="1" applyAlignment="1"/>
    <xf numFmtId="0" fontId="10" fillId="0" borderId="1" xfId="0" applyFont="1" applyBorder="1" applyAlignment="1">
      <alignment horizontal="center" vertical="top" wrapText="1"/>
    </xf>
    <xf numFmtId="0" fontId="0" fillId="0" borderId="2" xfId="0" applyFill="1" applyBorder="1"/>
    <xf numFmtId="0" fontId="7" fillId="0" borderId="1" xfId="0" applyFont="1" applyFill="1" applyBorder="1" applyAlignment="1">
      <alignment vertical="top" wrapText="1"/>
    </xf>
    <xf numFmtId="2" fontId="0" fillId="0" borderId="11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0" fillId="0" borderId="1" xfId="0" applyFill="1" applyBorder="1"/>
    <xf numFmtId="2" fontId="1" fillId="0" borderId="13" xfId="0" applyNumberFormat="1" applyFont="1" applyFill="1" applyBorder="1" applyAlignment="1"/>
    <xf numFmtId="2" fontId="1" fillId="0" borderId="3" xfId="0" applyNumberFormat="1" applyFont="1" applyFill="1" applyBorder="1" applyAlignment="1"/>
    <xf numFmtId="2" fontId="1" fillId="0" borderId="4" xfId="0" applyNumberFormat="1" applyFont="1" applyFill="1" applyBorder="1" applyAlignment="1"/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2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20" xfId="0" applyBorder="1"/>
    <xf numFmtId="0" fontId="11" fillId="0" borderId="20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2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top" wrapText="1"/>
    </xf>
    <xf numFmtId="0" fontId="12" fillId="0" borderId="9" xfId="0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/>
    <xf numFmtId="14" fontId="0" fillId="0" borderId="21" xfId="0" applyNumberFormat="1" applyFill="1" applyBorder="1" applyAlignment="1">
      <alignment wrapText="1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14" fontId="0" fillId="0" borderId="5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/>
    </xf>
    <xf numFmtId="2" fontId="1" fillId="0" borderId="2" xfId="0" applyNumberFormat="1" applyFont="1" applyFill="1" applyBorder="1" applyAlignme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center" wrapText="1"/>
    </xf>
    <xf numFmtId="14" fontId="0" fillId="0" borderId="6" xfId="0" applyNumberFormat="1" applyFill="1" applyBorder="1" applyAlignment="1">
      <alignment horizontal="center"/>
    </xf>
    <xf numFmtId="14" fontId="0" fillId="0" borderId="6" xfId="0" applyNumberForma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/>
    <xf numFmtId="2" fontId="1" fillId="0" borderId="12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/>
    <xf numFmtId="0" fontId="6" fillId="0" borderId="1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/>
    <xf numFmtId="0" fontId="6" fillId="0" borderId="0" xfId="0" applyFont="1" applyFill="1" applyBorder="1" applyAlignment="1"/>
    <xf numFmtId="2" fontId="17" fillId="0" borderId="1" xfId="0" applyNumberFormat="1" applyFont="1" applyFill="1" applyBorder="1" applyAlignment="1"/>
    <xf numFmtId="0" fontId="14" fillId="0" borderId="2" xfId="0" applyFont="1" applyFill="1" applyBorder="1"/>
    <xf numFmtId="2" fontId="14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2" fontId="19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/>
    </xf>
    <xf numFmtId="0" fontId="6" fillId="0" borderId="7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1" xfId="0" applyFont="1" applyFill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11" fillId="0" borderId="13" xfId="0" applyFont="1" applyFill="1" applyBorder="1"/>
    <xf numFmtId="2" fontId="0" fillId="0" borderId="3" xfId="0" applyNumberForma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top" wrapText="1"/>
    </xf>
    <xf numFmtId="2" fontId="0" fillId="0" borderId="7" xfId="0" applyNumberFormat="1" applyFill="1" applyBorder="1" applyAlignment="1"/>
    <xf numFmtId="0" fontId="11" fillId="0" borderId="1" xfId="0" applyFont="1" applyFill="1" applyBorder="1" applyAlignment="1">
      <alignment wrapText="1"/>
    </xf>
    <xf numFmtId="2" fontId="0" fillId="0" borderId="2" xfId="0" applyNumberFormat="1" applyFill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1" fillId="3" borderId="2" xfId="0" applyNumberFormat="1" applyFont="1" applyFill="1" applyBorder="1" applyAlignment="1"/>
    <xf numFmtId="2" fontId="1" fillId="3" borderId="3" xfId="0" applyNumberFormat="1" applyFont="1" applyFill="1" applyBorder="1" applyAlignment="1"/>
    <xf numFmtId="2" fontId="1" fillId="3" borderId="4" xfId="0" applyNumberFormat="1" applyFont="1" applyFill="1" applyBorder="1" applyAlignment="1"/>
    <xf numFmtId="14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 wrapText="1"/>
    </xf>
    <xf numFmtId="0" fontId="0" fillId="3" borderId="5" xfId="0" applyFill="1" applyBorder="1"/>
    <xf numFmtId="2" fontId="0" fillId="3" borderId="5" xfId="0" applyNumberFormat="1" applyFill="1" applyBorder="1"/>
    <xf numFmtId="2" fontId="0" fillId="3" borderId="5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21" xfId="0" applyNumberForma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 wrapText="1"/>
    </xf>
    <xf numFmtId="0" fontId="0" fillId="0" borderId="13" xfId="0" applyFill="1" applyBorder="1"/>
    <xf numFmtId="0" fontId="7" fillId="0" borderId="7" xfId="0" applyFont="1" applyFill="1" applyBorder="1" applyAlignment="1">
      <alignment vertical="top" wrapText="1"/>
    </xf>
    <xf numFmtId="2" fontId="0" fillId="0" borderId="15" xfId="0" applyNumberForma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/>
    </xf>
    <xf numFmtId="14" fontId="14" fillId="0" borderId="7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14" fontId="0" fillId="3" borderId="6" xfId="0" applyNumberFormat="1" applyFill="1" applyBorder="1" applyAlignment="1">
      <alignment horizontal="center" wrapText="1"/>
    </xf>
    <xf numFmtId="14" fontId="0" fillId="3" borderId="7" xfId="0" applyNumberForma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4" fontId="0" fillId="3" borderId="5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14" fontId="0" fillId="3" borderId="7" xfId="0" applyNumberForma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 wrapText="1"/>
    </xf>
    <xf numFmtId="14" fontId="0" fillId="0" borderId="23" xfId="0" applyNumberForma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wrapText="1"/>
    </xf>
    <xf numFmtId="2" fontId="0" fillId="0" borderId="7" xfId="0" applyNumberFormat="1" applyFill="1" applyBorder="1" applyAlignment="1">
      <alignment horizontal="center" wrapText="1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22" xfId="0" applyNumberFormat="1" applyBorder="1" applyAlignment="1">
      <alignment horizontal="center" wrapText="1"/>
    </xf>
    <xf numFmtId="14" fontId="0" fillId="0" borderId="23" xfId="0" applyNumberFormat="1" applyBorder="1" applyAlignment="1">
      <alignment horizont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0" fillId="0" borderId="20" xfId="0" applyNumberForma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4" fontId="0" fillId="0" borderId="5" xfId="0" applyNumberFormat="1" applyBorder="1" applyAlignment="1">
      <alignment horizontal="center" wrapText="1"/>
    </xf>
    <xf numFmtId="14" fontId="0" fillId="0" borderId="6" xfId="0" applyNumberFormat="1" applyBorder="1" applyAlignment="1">
      <alignment horizontal="center" wrapText="1"/>
    </xf>
    <xf numFmtId="14" fontId="0" fillId="0" borderId="7" xfId="0" applyNumberFormat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7"/>
  <sheetViews>
    <sheetView tabSelected="1" view="pageBreakPreview" zoomScale="60" zoomScaleNormal="80" workbookViewId="0">
      <selection activeCell="O11" sqref="N10:O11"/>
    </sheetView>
  </sheetViews>
  <sheetFormatPr defaultRowHeight="15" x14ac:dyDescent="0.25"/>
  <cols>
    <col min="1" max="1" width="3.7109375" customWidth="1"/>
    <col min="2" max="2" width="31.42578125" customWidth="1"/>
    <col min="3" max="3" width="14.7109375" customWidth="1"/>
    <col min="4" max="4" width="14.5703125" customWidth="1"/>
    <col min="5" max="5" width="12.5703125" customWidth="1"/>
    <col min="6" max="6" width="14.42578125" customWidth="1"/>
    <col min="7" max="7" width="28" customWidth="1"/>
    <col min="8" max="8" width="15.28515625" bestFit="1" customWidth="1"/>
  </cols>
  <sheetData>
    <row r="2" spans="1:9" ht="18.75" customHeight="1" x14ac:dyDescent="0.25">
      <c r="A2" s="166" t="s">
        <v>180</v>
      </c>
      <c r="B2" s="166"/>
      <c r="C2" s="166"/>
      <c r="D2" s="166"/>
      <c r="E2" s="166"/>
      <c r="F2" s="166"/>
      <c r="G2" s="166"/>
      <c r="H2" s="1"/>
      <c r="I2" s="1"/>
    </row>
    <row r="3" spans="1:9" ht="69.75" customHeight="1" x14ac:dyDescent="0.25">
      <c r="A3" s="166"/>
      <c r="B3" s="166"/>
      <c r="C3" s="166"/>
      <c r="D3" s="166"/>
      <c r="E3" s="166"/>
      <c r="F3" s="166"/>
      <c r="G3" s="166"/>
    </row>
    <row r="5" spans="1:9" ht="45" x14ac:dyDescent="0.25">
      <c r="A5" s="3" t="s">
        <v>0</v>
      </c>
      <c r="B5" s="4" t="s">
        <v>4</v>
      </c>
      <c r="C5" s="5" t="s">
        <v>11</v>
      </c>
      <c r="D5" s="5" t="s">
        <v>10</v>
      </c>
      <c r="E5" s="4" t="s">
        <v>3</v>
      </c>
      <c r="F5" s="4" t="s">
        <v>2</v>
      </c>
      <c r="G5" s="4" t="s">
        <v>1</v>
      </c>
    </row>
    <row r="6" spans="1:9" ht="36.75" customHeight="1" x14ac:dyDescent="0.35">
      <c r="A6" s="154" t="s">
        <v>164</v>
      </c>
      <c r="B6" s="148"/>
      <c r="C6" s="148"/>
      <c r="D6" s="148"/>
      <c r="E6" s="148"/>
      <c r="F6" s="148"/>
      <c r="G6" s="149"/>
      <c r="H6" s="9"/>
    </row>
    <row r="7" spans="1:9" ht="30" x14ac:dyDescent="0.25">
      <c r="A7" s="28" t="s">
        <v>5</v>
      </c>
      <c r="B7" s="57" t="s">
        <v>12</v>
      </c>
      <c r="C7" s="137">
        <v>45419</v>
      </c>
      <c r="D7" s="138" t="s">
        <v>165</v>
      </c>
      <c r="E7" s="59">
        <v>400</v>
      </c>
      <c r="F7" s="59">
        <v>945</v>
      </c>
      <c r="G7" s="59">
        <f>SUM(E7*F7)</f>
        <v>378000</v>
      </c>
      <c r="H7" s="10" t="s">
        <v>139</v>
      </c>
    </row>
    <row r="8" spans="1:9" x14ac:dyDescent="0.25">
      <c r="A8" s="28"/>
      <c r="B8" s="60" t="s">
        <v>9</v>
      </c>
      <c r="C8" s="30"/>
      <c r="D8" s="30"/>
      <c r="E8" s="30">
        <f>SUM(E7:E7)</f>
        <v>400</v>
      </c>
      <c r="F8" s="31"/>
      <c r="G8" s="61">
        <f>SUM(G7)</f>
        <v>378000</v>
      </c>
    </row>
    <row r="9" spans="1:9" ht="49.9" customHeight="1" x14ac:dyDescent="0.25">
      <c r="A9" s="167" t="s">
        <v>137</v>
      </c>
      <c r="B9" s="155"/>
      <c r="C9" s="155"/>
      <c r="D9" s="155"/>
      <c r="E9" s="155"/>
      <c r="F9" s="155"/>
      <c r="G9" s="168"/>
    </row>
    <row r="10" spans="1:9" x14ac:dyDescent="0.25">
      <c r="A10" s="28" t="s">
        <v>5</v>
      </c>
      <c r="B10" s="27" t="s">
        <v>14</v>
      </c>
      <c r="C10" s="169">
        <v>45286</v>
      </c>
      <c r="D10" s="146" t="s">
        <v>138</v>
      </c>
      <c r="E10" s="24">
        <v>388</v>
      </c>
      <c r="F10" s="24">
        <v>305.36</v>
      </c>
      <c r="G10" s="59">
        <f>E10*F10</f>
        <v>118479.68000000001</v>
      </c>
    </row>
    <row r="11" spans="1:9" x14ac:dyDescent="0.25">
      <c r="A11" s="28" t="s">
        <v>6</v>
      </c>
      <c r="B11" s="27" t="s">
        <v>15</v>
      </c>
      <c r="C11" s="169"/>
      <c r="D11" s="146"/>
      <c r="E11" s="27">
        <v>1</v>
      </c>
      <c r="F11" s="27">
        <v>515.97</v>
      </c>
      <c r="G11" s="59">
        <f>E11*F11</f>
        <v>515.97</v>
      </c>
    </row>
    <row r="12" spans="1:9" x14ac:dyDescent="0.25">
      <c r="A12" s="28" t="s">
        <v>7</v>
      </c>
      <c r="B12" s="27" t="s">
        <v>16</v>
      </c>
      <c r="C12" s="169"/>
      <c r="D12" s="146"/>
      <c r="E12" s="27">
        <v>767</v>
      </c>
      <c r="F12" s="27">
        <v>620.46</v>
      </c>
      <c r="G12" s="59">
        <f>E12*F12</f>
        <v>475892.82</v>
      </c>
    </row>
    <row r="13" spans="1:9" x14ac:dyDescent="0.25">
      <c r="A13" s="28" t="s">
        <v>8</v>
      </c>
      <c r="B13" s="27" t="s">
        <v>17</v>
      </c>
      <c r="C13" s="169"/>
      <c r="D13" s="146"/>
      <c r="E13" s="24">
        <v>117</v>
      </c>
      <c r="F13" s="24">
        <v>253.53</v>
      </c>
      <c r="G13" s="59">
        <f>E13*F13</f>
        <v>29663.01</v>
      </c>
    </row>
    <row r="14" spans="1:9" x14ac:dyDescent="0.25">
      <c r="A14" s="28">
        <v>5</v>
      </c>
      <c r="B14" s="27" t="s">
        <v>18</v>
      </c>
      <c r="C14" s="169"/>
      <c r="D14" s="146"/>
      <c r="E14" s="24">
        <v>1</v>
      </c>
      <c r="F14" s="24">
        <v>526.5</v>
      </c>
      <c r="G14" s="59">
        <f>E14*F14</f>
        <v>526.5</v>
      </c>
    </row>
    <row r="15" spans="1:9" x14ac:dyDescent="0.25">
      <c r="A15" s="28"/>
      <c r="B15" s="62" t="s">
        <v>9</v>
      </c>
      <c r="C15" s="62"/>
      <c r="D15" s="62"/>
      <c r="E15" s="62">
        <f>SUM(E10:E14)</f>
        <v>1274</v>
      </c>
      <c r="F15" s="62"/>
      <c r="G15" s="61">
        <f>SUM(G10:G14)</f>
        <v>625077.98</v>
      </c>
    </row>
    <row r="16" spans="1:9" ht="39.75" customHeight="1" x14ac:dyDescent="0.25">
      <c r="A16" s="147" t="s">
        <v>166</v>
      </c>
      <c r="B16" s="148"/>
      <c r="C16" s="148"/>
      <c r="D16" s="148"/>
      <c r="E16" s="148"/>
      <c r="F16" s="148"/>
      <c r="G16" s="149"/>
    </row>
    <row r="17" spans="1:7" ht="18" customHeight="1" x14ac:dyDescent="0.25">
      <c r="A17" s="28">
        <v>1</v>
      </c>
      <c r="B17" s="63" t="s">
        <v>24</v>
      </c>
      <c r="C17" s="150">
        <v>45419</v>
      </c>
      <c r="D17" s="152" t="s">
        <v>165</v>
      </c>
      <c r="E17" s="59">
        <v>100</v>
      </c>
      <c r="F17" s="59">
        <v>118</v>
      </c>
      <c r="G17" s="59">
        <f t="shared" ref="G17:G22" si="0">E17*F17</f>
        <v>11800</v>
      </c>
    </row>
    <row r="18" spans="1:7" ht="18" customHeight="1" x14ac:dyDescent="0.25">
      <c r="A18" s="28">
        <v>2</v>
      </c>
      <c r="B18" s="63" t="s">
        <v>25</v>
      </c>
      <c r="C18" s="150"/>
      <c r="D18" s="152"/>
      <c r="E18" s="59">
        <v>1</v>
      </c>
      <c r="F18" s="59">
        <v>150</v>
      </c>
      <c r="G18" s="59">
        <f t="shared" si="0"/>
        <v>150</v>
      </c>
    </row>
    <row r="19" spans="1:7" x14ac:dyDescent="0.25">
      <c r="A19" s="28">
        <v>3</v>
      </c>
      <c r="B19" s="63" t="s">
        <v>26</v>
      </c>
      <c r="C19" s="150"/>
      <c r="D19" s="152"/>
      <c r="E19" s="59">
        <v>100</v>
      </c>
      <c r="F19" s="59">
        <v>138.4</v>
      </c>
      <c r="G19" s="59">
        <f t="shared" si="0"/>
        <v>13840</v>
      </c>
    </row>
    <row r="20" spans="1:7" x14ac:dyDescent="0.25">
      <c r="A20" s="28">
        <v>4</v>
      </c>
      <c r="B20" s="63" t="s">
        <v>27</v>
      </c>
      <c r="C20" s="150"/>
      <c r="D20" s="152"/>
      <c r="E20" s="59">
        <v>300</v>
      </c>
      <c r="F20" s="59">
        <v>130</v>
      </c>
      <c r="G20" s="59">
        <f t="shared" si="0"/>
        <v>39000</v>
      </c>
    </row>
    <row r="21" spans="1:7" x14ac:dyDescent="0.25">
      <c r="A21" s="28">
        <v>5</v>
      </c>
      <c r="B21" s="63" t="s">
        <v>28</v>
      </c>
      <c r="C21" s="150"/>
      <c r="D21" s="152"/>
      <c r="E21" s="59">
        <v>500</v>
      </c>
      <c r="F21" s="59">
        <v>130</v>
      </c>
      <c r="G21" s="59">
        <f t="shared" si="0"/>
        <v>65000</v>
      </c>
    </row>
    <row r="22" spans="1:7" x14ac:dyDescent="0.25">
      <c r="A22" s="28">
        <v>6</v>
      </c>
      <c r="B22" s="64" t="s">
        <v>30</v>
      </c>
      <c r="C22" s="151"/>
      <c r="D22" s="153"/>
      <c r="E22" s="59">
        <v>300</v>
      </c>
      <c r="F22" s="59">
        <v>190</v>
      </c>
      <c r="G22" s="59">
        <f t="shared" si="0"/>
        <v>57000</v>
      </c>
    </row>
    <row r="23" spans="1:7" x14ac:dyDescent="0.25">
      <c r="A23" s="28"/>
      <c r="B23" s="64"/>
      <c r="C23" s="30"/>
      <c r="D23" s="30"/>
      <c r="E23" s="30">
        <f>SUM(E17:E22)</f>
        <v>1301</v>
      </c>
      <c r="F23" s="31"/>
      <c r="G23" s="61">
        <f>SUM(G17:G22)</f>
        <v>186790</v>
      </c>
    </row>
    <row r="24" spans="1:7" ht="41.45" customHeight="1" x14ac:dyDescent="0.25">
      <c r="A24" s="154" t="s">
        <v>152</v>
      </c>
      <c r="B24" s="148"/>
      <c r="C24" s="148"/>
      <c r="D24" s="148"/>
      <c r="E24" s="148"/>
      <c r="F24" s="148"/>
      <c r="G24" s="149"/>
    </row>
    <row r="25" spans="1:7" ht="30" x14ac:dyDescent="0.25">
      <c r="A25" s="28">
        <v>1</v>
      </c>
      <c r="B25" s="57" t="s">
        <v>34</v>
      </c>
      <c r="C25" s="65">
        <v>45289</v>
      </c>
      <c r="D25" s="66" t="s">
        <v>142</v>
      </c>
      <c r="E25" s="59">
        <v>772</v>
      </c>
      <c r="F25" s="59">
        <v>500</v>
      </c>
      <c r="G25" s="59">
        <f>F25*E25</f>
        <v>386000</v>
      </c>
    </row>
    <row r="26" spans="1:7" x14ac:dyDescent="0.25">
      <c r="A26" s="28"/>
      <c r="B26" s="60" t="s">
        <v>9</v>
      </c>
      <c r="C26" s="30"/>
      <c r="D26" s="30"/>
      <c r="E26" s="30">
        <f>SUM(E25:E25)</f>
        <v>772</v>
      </c>
      <c r="F26" s="31"/>
      <c r="G26" s="61">
        <f>SUM(G25:G25)</f>
        <v>386000</v>
      </c>
    </row>
    <row r="27" spans="1:7" ht="36" customHeight="1" x14ac:dyDescent="0.25">
      <c r="A27" s="154" t="s">
        <v>168</v>
      </c>
      <c r="B27" s="148"/>
      <c r="C27" s="148"/>
      <c r="D27" s="148"/>
      <c r="E27" s="148"/>
      <c r="F27" s="148"/>
      <c r="G27" s="149"/>
    </row>
    <row r="28" spans="1:7" ht="15.75" customHeight="1" x14ac:dyDescent="0.25">
      <c r="A28" s="23" t="s">
        <v>5</v>
      </c>
      <c r="B28" s="24" t="s">
        <v>49</v>
      </c>
      <c r="C28" s="159" t="s">
        <v>169</v>
      </c>
      <c r="D28" s="159" t="s">
        <v>169</v>
      </c>
      <c r="E28" s="24">
        <v>130</v>
      </c>
      <c r="F28" s="24">
        <v>679.73</v>
      </c>
      <c r="G28" s="26">
        <f>E28*F28</f>
        <v>88364.900000000009</v>
      </c>
    </row>
    <row r="29" spans="1:7" ht="15.75" customHeight="1" x14ac:dyDescent="0.25">
      <c r="A29" s="23" t="s">
        <v>6</v>
      </c>
      <c r="B29" s="27" t="s">
        <v>50</v>
      </c>
      <c r="C29" s="159"/>
      <c r="D29" s="159"/>
      <c r="E29" s="24">
        <v>580</v>
      </c>
      <c r="F29" s="24">
        <v>110</v>
      </c>
      <c r="G29" s="26">
        <f>E29*F29</f>
        <v>63800</v>
      </c>
    </row>
    <row r="30" spans="1:7" ht="15.75" customHeight="1" x14ac:dyDescent="0.25">
      <c r="A30" s="23"/>
      <c r="B30" s="160"/>
      <c r="C30" s="161"/>
      <c r="D30" s="161"/>
      <c r="E30" s="161"/>
      <c r="F30" s="162"/>
      <c r="G30" s="26">
        <f>SUM(G28:G29)</f>
        <v>152164.90000000002</v>
      </c>
    </row>
    <row r="31" spans="1:7" ht="15.75" customHeight="1" x14ac:dyDescent="0.25">
      <c r="A31" s="154" t="s">
        <v>171</v>
      </c>
      <c r="B31" s="148"/>
      <c r="C31" s="148"/>
      <c r="D31" s="148"/>
      <c r="E31" s="148"/>
      <c r="F31" s="148"/>
      <c r="G31" s="149"/>
    </row>
    <row r="32" spans="1:7" ht="15.75" customHeight="1" x14ac:dyDescent="0.25">
      <c r="A32" s="139" t="s">
        <v>7</v>
      </c>
      <c r="B32" s="140" t="s">
        <v>102</v>
      </c>
      <c r="C32" s="185" t="s">
        <v>170</v>
      </c>
      <c r="D32" s="183" t="s">
        <v>170</v>
      </c>
      <c r="E32" s="140">
        <v>35</v>
      </c>
      <c r="F32" s="140">
        <v>417.41971423000001</v>
      </c>
      <c r="G32" s="141">
        <f>E32*F32</f>
        <v>14609.68999805</v>
      </c>
    </row>
    <row r="33" spans="1:7" ht="15.75" customHeight="1" x14ac:dyDescent="0.25">
      <c r="A33" s="23" t="s">
        <v>8</v>
      </c>
      <c r="B33" s="27" t="s">
        <v>167</v>
      </c>
      <c r="C33" s="186"/>
      <c r="D33" s="184"/>
      <c r="E33" s="24">
        <v>200</v>
      </c>
      <c r="F33" s="24">
        <v>224.09989999999999</v>
      </c>
      <c r="G33" s="26">
        <f>E33*F33</f>
        <v>44819.979999999996</v>
      </c>
    </row>
    <row r="34" spans="1:7" x14ac:dyDescent="0.25">
      <c r="A34" s="28"/>
      <c r="B34" s="29" t="s">
        <v>9</v>
      </c>
      <c r="C34" s="30"/>
      <c r="D34" s="30"/>
      <c r="E34" s="30">
        <f>SUM(E28:E33)</f>
        <v>945</v>
      </c>
      <c r="F34" s="31"/>
      <c r="G34" s="61">
        <f>SUM(G32:G33)</f>
        <v>59429.669998049998</v>
      </c>
    </row>
    <row r="35" spans="1:7" ht="34.9" customHeight="1" x14ac:dyDescent="0.25">
      <c r="A35" s="154" t="s">
        <v>144</v>
      </c>
      <c r="B35" s="155"/>
      <c r="C35" s="155"/>
      <c r="D35" s="155"/>
      <c r="E35" s="155"/>
      <c r="F35" s="155"/>
      <c r="G35" s="149"/>
    </row>
    <row r="36" spans="1:7" ht="30" x14ac:dyDescent="0.25">
      <c r="A36" s="23" t="s">
        <v>5</v>
      </c>
      <c r="B36" s="67" t="s">
        <v>48</v>
      </c>
      <c r="C36" s="68">
        <v>45655</v>
      </c>
      <c r="D36" s="69" t="s">
        <v>174</v>
      </c>
      <c r="E36" s="70">
        <v>100</v>
      </c>
      <c r="F36" s="70">
        <v>490</v>
      </c>
      <c r="G36" s="26">
        <f>E36*F36</f>
        <v>49000</v>
      </c>
    </row>
    <row r="37" spans="1:7" x14ac:dyDescent="0.25">
      <c r="A37" s="28"/>
      <c r="B37" s="29" t="s">
        <v>9</v>
      </c>
      <c r="C37" s="71"/>
      <c r="D37" s="71"/>
      <c r="E37" s="72">
        <f>SUM(E36:E36)</f>
        <v>100</v>
      </c>
      <c r="F37" s="73"/>
      <c r="G37" s="61">
        <f>G36</f>
        <v>49000</v>
      </c>
    </row>
    <row r="38" spans="1:7" ht="40.15" customHeight="1" x14ac:dyDescent="0.25">
      <c r="A38" s="154" t="s">
        <v>181</v>
      </c>
      <c r="B38" s="155"/>
      <c r="C38" s="155"/>
      <c r="D38" s="155"/>
      <c r="E38" s="155"/>
      <c r="F38" s="155"/>
      <c r="G38" s="149"/>
    </row>
    <row r="39" spans="1:7" ht="30" x14ac:dyDescent="0.25">
      <c r="A39" s="23" t="s">
        <v>5</v>
      </c>
      <c r="B39" s="74" t="s">
        <v>51</v>
      </c>
      <c r="C39" s="75">
        <v>45565</v>
      </c>
      <c r="D39" s="69" t="s">
        <v>176</v>
      </c>
      <c r="E39" s="70">
        <v>5000</v>
      </c>
      <c r="F39" s="70">
        <v>9</v>
      </c>
      <c r="G39" s="56">
        <f>E39*F39</f>
        <v>45000</v>
      </c>
    </row>
    <row r="40" spans="1:7" ht="67.900000000000006" customHeight="1" x14ac:dyDescent="0.25">
      <c r="A40" s="154" t="s">
        <v>175</v>
      </c>
      <c r="B40" s="155"/>
      <c r="C40" s="155"/>
      <c r="D40" s="155"/>
      <c r="E40" s="155"/>
      <c r="F40" s="155"/>
      <c r="G40" s="168"/>
    </row>
    <row r="41" spans="1:7" ht="30" x14ac:dyDescent="0.25">
      <c r="A41" s="23" t="s">
        <v>5</v>
      </c>
      <c r="B41" s="76" t="s">
        <v>52</v>
      </c>
      <c r="C41" s="68">
        <v>45565</v>
      </c>
      <c r="D41" s="69" t="s">
        <v>176</v>
      </c>
      <c r="E41" s="70">
        <v>180</v>
      </c>
      <c r="F41" s="70">
        <v>345</v>
      </c>
      <c r="G41" s="61">
        <f>E41*F41</f>
        <v>62100</v>
      </c>
    </row>
    <row r="42" spans="1:7" ht="36.75" customHeight="1" x14ac:dyDescent="0.25">
      <c r="A42" s="154" t="s">
        <v>145</v>
      </c>
      <c r="B42" s="155"/>
      <c r="C42" s="155"/>
      <c r="D42" s="155"/>
      <c r="E42" s="155"/>
      <c r="F42" s="155"/>
      <c r="G42" s="149"/>
    </row>
    <row r="43" spans="1:7" ht="14.45" customHeight="1" x14ac:dyDescent="0.25">
      <c r="A43" s="77" t="s">
        <v>5</v>
      </c>
      <c r="B43" s="27" t="s">
        <v>70</v>
      </c>
      <c r="C43" s="171">
        <v>45289</v>
      </c>
      <c r="D43" s="170" t="s">
        <v>140</v>
      </c>
      <c r="E43" s="78">
        <v>134</v>
      </c>
      <c r="F43" s="79">
        <v>36</v>
      </c>
      <c r="G43" s="80">
        <f>E43*F43</f>
        <v>4824</v>
      </c>
    </row>
    <row r="44" spans="1:7" x14ac:dyDescent="0.25">
      <c r="A44" s="77"/>
      <c r="B44" s="27" t="s">
        <v>125</v>
      </c>
      <c r="C44" s="172"/>
      <c r="D44" s="170"/>
      <c r="E44" s="78">
        <v>586</v>
      </c>
      <c r="F44" s="79">
        <v>240</v>
      </c>
      <c r="G44" s="80">
        <f>SUM(E44*F44)</f>
        <v>140640</v>
      </c>
    </row>
    <row r="45" spans="1:7" x14ac:dyDescent="0.25">
      <c r="A45" s="77" t="s">
        <v>6</v>
      </c>
      <c r="B45" s="27" t="s">
        <v>126</v>
      </c>
      <c r="C45" s="172"/>
      <c r="D45" s="170"/>
      <c r="E45" s="78">
        <v>482</v>
      </c>
      <c r="F45" s="79">
        <v>185</v>
      </c>
      <c r="G45" s="80">
        <f t="shared" ref="G45:G91" si="1">E45*F45</f>
        <v>89170</v>
      </c>
    </row>
    <row r="46" spans="1:7" x14ac:dyDescent="0.25">
      <c r="A46" s="77"/>
      <c r="B46" s="27" t="s">
        <v>107</v>
      </c>
      <c r="C46" s="172"/>
      <c r="D46" s="170"/>
      <c r="E46" s="78">
        <v>510</v>
      </c>
      <c r="F46" s="79">
        <v>125</v>
      </c>
      <c r="G46" s="80">
        <f t="shared" si="1"/>
        <v>63750</v>
      </c>
    </row>
    <row r="47" spans="1:7" x14ac:dyDescent="0.25">
      <c r="A47" s="77" t="s">
        <v>8</v>
      </c>
      <c r="B47" s="27" t="s">
        <v>71</v>
      </c>
      <c r="C47" s="172"/>
      <c r="D47" s="170"/>
      <c r="E47" s="78">
        <v>0.2</v>
      </c>
      <c r="F47" s="79">
        <v>5000</v>
      </c>
      <c r="G47" s="80">
        <f t="shared" si="1"/>
        <v>1000</v>
      </c>
    </row>
    <row r="48" spans="1:7" x14ac:dyDescent="0.25">
      <c r="A48" s="77" t="s">
        <v>13</v>
      </c>
      <c r="B48" s="27" t="s">
        <v>109</v>
      </c>
      <c r="C48" s="172"/>
      <c r="D48" s="170"/>
      <c r="E48" s="78">
        <v>58</v>
      </c>
      <c r="F48" s="79">
        <v>83</v>
      </c>
      <c r="G48" s="80">
        <f t="shared" si="1"/>
        <v>4814</v>
      </c>
    </row>
    <row r="49" spans="1:7" x14ac:dyDescent="0.25">
      <c r="A49" s="77" t="s">
        <v>20</v>
      </c>
      <c r="B49" s="27" t="s">
        <v>29</v>
      </c>
      <c r="C49" s="172"/>
      <c r="D49" s="170"/>
      <c r="E49" s="78">
        <v>88</v>
      </c>
      <c r="F49" s="79">
        <v>215</v>
      </c>
      <c r="G49" s="80">
        <f t="shared" si="1"/>
        <v>18920</v>
      </c>
    </row>
    <row r="50" spans="1:7" x14ac:dyDescent="0.25">
      <c r="A50" s="77" t="s">
        <v>21</v>
      </c>
      <c r="B50" s="27" t="s">
        <v>72</v>
      </c>
      <c r="C50" s="172"/>
      <c r="D50" s="170"/>
      <c r="E50" s="78">
        <v>69</v>
      </c>
      <c r="F50" s="79">
        <v>395</v>
      </c>
      <c r="G50" s="80">
        <f t="shared" si="1"/>
        <v>27255</v>
      </c>
    </row>
    <row r="51" spans="1:7" x14ac:dyDescent="0.25">
      <c r="A51" s="77" t="s">
        <v>22</v>
      </c>
      <c r="B51" s="27" t="s">
        <v>73</v>
      </c>
      <c r="C51" s="172"/>
      <c r="D51" s="170"/>
      <c r="E51" s="78">
        <v>17</v>
      </c>
      <c r="F51" s="79">
        <v>770</v>
      </c>
      <c r="G51" s="80">
        <f t="shared" si="1"/>
        <v>13090</v>
      </c>
    </row>
    <row r="52" spans="1:7" x14ac:dyDescent="0.25">
      <c r="A52" s="77" t="s">
        <v>23</v>
      </c>
      <c r="B52" s="27" t="s">
        <v>74</v>
      </c>
      <c r="C52" s="172"/>
      <c r="D52" s="170"/>
      <c r="E52" s="78">
        <v>35</v>
      </c>
      <c r="F52" s="79">
        <v>480</v>
      </c>
      <c r="G52" s="80">
        <f t="shared" si="1"/>
        <v>16800</v>
      </c>
    </row>
    <row r="53" spans="1:7" x14ac:dyDescent="0.25">
      <c r="A53" s="77" t="s">
        <v>31</v>
      </c>
      <c r="B53" s="27" t="s">
        <v>75</v>
      </c>
      <c r="C53" s="172"/>
      <c r="D53" s="170"/>
      <c r="E53" s="78">
        <v>0.5</v>
      </c>
      <c r="F53" s="79">
        <v>110</v>
      </c>
      <c r="G53" s="80">
        <f t="shared" si="1"/>
        <v>55</v>
      </c>
    </row>
    <row r="54" spans="1:7" x14ac:dyDescent="0.25">
      <c r="A54" s="77" t="s">
        <v>53</v>
      </c>
      <c r="B54" s="27" t="s">
        <v>76</v>
      </c>
      <c r="C54" s="172"/>
      <c r="D54" s="170"/>
      <c r="E54" s="78">
        <v>17</v>
      </c>
      <c r="F54" s="79">
        <v>640</v>
      </c>
      <c r="G54" s="80">
        <f t="shared" si="1"/>
        <v>10880</v>
      </c>
    </row>
    <row r="55" spans="1:7" x14ac:dyDescent="0.25">
      <c r="A55" s="77" t="s">
        <v>54</v>
      </c>
      <c r="B55" s="27" t="s">
        <v>80</v>
      </c>
      <c r="C55" s="172"/>
      <c r="D55" s="170"/>
      <c r="E55" s="78">
        <v>14</v>
      </c>
      <c r="F55" s="79">
        <v>1890</v>
      </c>
      <c r="G55" s="80">
        <f t="shared" si="1"/>
        <v>26460</v>
      </c>
    </row>
    <row r="56" spans="1:7" x14ac:dyDescent="0.25">
      <c r="A56" s="77" t="s">
        <v>55</v>
      </c>
      <c r="B56" s="27" t="s">
        <v>77</v>
      </c>
      <c r="C56" s="173"/>
      <c r="D56" s="170"/>
      <c r="E56" s="78">
        <v>8</v>
      </c>
      <c r="F56" s="79">
        <v>850</v>
      </c>
      <c r="G56" s="80">
        <f t="shared" si="1"/>
        <v>6800</v>
      </c>
    </row>
    <row r="57" spans="1:7" x14ac:dyDescent="0.25">
      <c r="A57" s="81"/>
      <c r="B57" s="82"/>
      <c r="C57" s="82"/>
      <c r="D57" s="82"/>
      <c r="E57" s="82"/>
      <c r="F57" s="82"/>
      <c r="G57" s="83">
        <f>SUM(G43:G56)</f>
        <v>424458</v>
      </c>
    </row>
    <row r="58" spans="1:7" ht="25.9" customHeight="1" x14ac:dyDescent="0.25">
      <c r="A58" s="154" t="s">
        <v>146</v>
      </c>
      <c r="B58" s="155"/>
      <c r="C58" s="155"/>
      <c r="D58" s="155"/>
      <c r="E58" s="155"/>
      <c r="F58" s="155"/>
      <c r="G58" s="149"/>
    </row>
    <row r="59" spans="1:7" x14ac:dyDescent="0.25">
      <c r="A59" s="84" t="s">
        <v>56</v>
      </c>
      <c r="B59" s="27" t="s">
        <v>78</v>
      </c>
      <c r="C59" s="142" t="s">
        <v>147</v>
      </c>
      <c r="D59" s="156" t="s">
        <v>141</v>
      </c>
      <c r="E59" s="78">
        <v>1.2</v>
      </c>
      <c r="F59" s="79">
        <v>1450</v>
      </c>
      <c r="G59" s="85">
        <f t="shared" si="1"/>
        <v>1740</v>
      </c>
    </row>
    <row r="60" spans="1:7" ht="15" customHeight="1" x14ac:dyDescent="0.25">
      <c r="A60" s="84" t="s">
        <v>57</v>
      </c>
      <c r="B60" s="27" t="s">
        <v>79</v>
      </c>
      <c r="C60" s="143"/>
      <c r="D60" s="156"/>
      <c r="E60" s="78">
        <v>0.5</v>
      </c>
      <c r="F60" s="79">
        <v>965</v>
      </c>
      <c r="G60" s="85">
        <f t="shared" si="1"/>
        <v>482.5</v>
      </c>
    </row>
    <row r="61" spans="1:7" ht="15" customHeight="1" x14ac:dyDescent="0.25">
      <c r="A61" s="84" t="s">
        <v>58</v>
      </c>
      <c r="B61" s="27" t="s">
        <v>81</v>
      </c>
      <c r="C61" s="143"/>
      <c r="D61" s="156"/>
      <c r="E61" s="78">
        <v>86</v>
      </c>
      <c r="F61" s="86">
        <v>192</v>
      </c>
      <c r="G61" s="85">
        <f t="shared" si="1"/>
        <v>16512</v>
      </c>
    </row>
    <row r="62" spans="1:7" x14ac:dyDescent="0.25">
      <c r="A62" s="84" t="s">
        <v>59</v>
      </c>
      <c r="B62" s="24" t="s">
        <v>127</v>
      </c>
      <c r="C62" s="143"/>
      <c r="D62" s="156"/>
      <c r="E62" s="78">
        <v>70</v>
      </c>
      <c r="F62" s="86">
        <v>750</v>
      </c>
      <c r="G62" s="85">
        <f t="shared" si="1"/>
        <v>52500</v>
      </c>
    </row>
    <row r="63" spans="1:7" x14ac:dyDescent="0.25">
      <c r="A63" s="84" t="s">
        <v>60</v>
      </c>
      <c r="B63" s="24" t="s">
        <v>82</v>
      </c>
      <c r="C63" s="143"/>
      <c r="D63" s="156"/>
      <c r="E63" s="78">
        <v>873</v>
      </c>
      <c r="F63" s="86">
        <v>90</v>
      </c>
      <c r="G63" s="85">
        <f t="shared" si="1"/>
        <v>78570</v>
      </c>
    </row>
    <row r="64" spans="1:7" x14ac:dyDescent="0.25">
      <c r="A64" s="84" t="s">
        <v>61</v>
      </c>
      <c r="B64" s="27" t="s">
        <v>83</v>
      </c>
      <c r="C64" s="143"/>
      <c r="D64" s="156"/>
      <c r="E64" s="78">
        <v>136</v>
      </c>
      <c r="F64" s="79">
        <v>210</v>
      </c>
      <c r="G64" s="85">
        <f t="shared" si="1"/>
        <v>28560</v>
      </c>
    </row>
    <row r="65" spans="1:7" x14ac:dyDescent="0.25">
      <c r="A65" s="84" t="s">
        <v>62</v>
      </c>
      <c r="B65" s="27" t="s">
        <v>84</v>
      </c>
      <c r="C65" s="143"/>
      <c r="D65" s="156"/>
      <c r="E65" s="78">
        <v>92</v>
      </c>
      <c r="F65" s="79">
        <v>480</v>
      </c>
      <c r="G65" s="85">
        <f t="shared" si="1"/>
        <v>44160</v>
      </c>
    </row>
    <row r="66" spans="1:7" ht="14.45" customHeight="1" x14ac:dyDescent="0.25">
      <c r="A66" s="84" t="s">
        <v>63</v>
      </c>
      <c r="B66" s="27" t="s">
        <v>85</v>
      </c>
      <c r="C66" s="143"/>
      <c r="D66" s="156"/>
      <c r="E66" s="78">
        <v>50</v>
      </c>
      <c r="F66" s="79">
        <v>370</v>
      </c>
      <c r="G66" s="85">
        <f t="shared" si="1"/>
        <v>18500</v>
      </c>
    </row>
    <row r="67" spans="1:7" ht="409.5" hidden="1" customHeight="1" x14ac:dyDescent="0.25">
      <c r="A67" s="84" t="s">
        <v>64</v>
      </c>
      <c r="B67" s="27" t="s">
        <v>86</v>
      </c>
      <c r="C67" s="143"/>
      <c r="D67" s="156"/>
      <c r="E67" s="78">
        <v>50</v>
      </c>
      <c r="F67" s="79">
        <v>345</v>
      </c>
      <c r="G67" s="85">
        <f t="shared" si="1"/>
        <v>17250</v>
      </c>
    </row>
    <row r="68" spans="1:7" ht="22.15" customHeight="1" x14ac:dyDescent="0.25">
      <c r="A68" s="84"/>
      <c r="B68" s="27"/>
      <c r="C68" s="144"/>
      <c r="D68" s="156"/>
      <c r="E68" s="78"/>
      <c r="F68" s="79"/>
      <c r="G68" s="87">
        <f>SUM(G59:G66)</f>
        <v>241024.5</v>
      </c>
    </row>
    <row r="69" spans="1:7" ht="22.15" customHeight="1" x14ac:dyDescent="0.25">
      <c r="A69" s="154" t="s">
        <v>148</v>
      </c>
      <c r="B69" s="155"/>
      <c r="C69" s="155"/>
      <c r="D69" s="155"/>
      <c r="E69" s="155"/>
      <c r="F69" s="155"/>
      <c r="G69" s="149"/>
    </row>
    <row r="70" spans="1:7" ht="22.15" customHeight="1" x14ac:dyDescent="0.25">
      <c r="A70" s="84">
        <v>28</v>
      </c>
      <c r="B70" s="27" t="s">
        <v>106</v>
      </c>
      <c r="C70" s="158" t="s">
        <v>147</v>
      </c>
      <c r="D70" s="158" t="s">
        <v>141</v>
      </c>
      <c r="E70" s="78">
        <v>2335</v>
      </c>
      <c r="F70" s="79">
        <v>220</v>
      </c>
      <c r="G70" s="85">
        <f t="shared" ref="G70" si="2">E70*F70</f>
        <v>513700</v>
      </c>
    </row>
    <row r="71" spans="1:7" ht="22.15" customHeight="1" x14ac:dyDescent="0.25">
      <c r="A71" s="84"/>
      <c r="B71" s="88"/>
      <c r="C71" s="158"/>
      <c r="D71" s="158"/>
      <c r="E71" s="89"/>
      <c r="F71" s="90"/>
      <c r="G71" s="87">
        <f>SUM(G70)</f>
        <v>513700</v>
      </c>
    </row>
    <row r="72" spans="1:7" ht="22.15" customHeight="1" x14ac:dyDescent="0.25">
      <c r="A72" s="154" t="s">
        <v>149</v>
      </c>
      <c r="B72" s="155"/>
      <c r="C72" s="155"/>
      <c r="D72" s="155"/>
      <c r="E72" s="155"/>
      <c r="F72" s="155"/>
      <c r="G72" s="149"/>
    </row>
    <row r="73" spans="1:7" x14ac:dyDescent="0.25">
      <c r="A73" s="84">
        <v>28</v>
      </c>
      <c r="B73" s="27" t="s">
        <v>87</v>
      </c>
      <c r="C73" s="142">
        <v>45289</v>
      </c>
      <c r="D73" s="156" t="s">
        <v>140</v>
      </c>
      <c r="E73" s="78">
        <v>327</v>
      </c>
      <c r="F73" s="79">
        <v>150</v>
      </c>
      <c r="G73" s="85">
        <f t="shared" si="1"/>
        <v>49050</v>
      </c>
    </row>
    <row r="74" spans="1:7" x14ac:dyDescent="0.25">
      <c r="A74" s="84">
        <v>29</v>
      </c>
      <c r="B74" s="24" t="s">
        <v>88</v>
      </c>
      <c r="C74" s="143"/>
      <c r="D74" s="156"/>
      <c r="E74" s="78">
        <v>834</v>
      </c>
      <c r="F74" s="79">
        <v>56</v>
      </c>
      <c r="G74" s="85">
        <f t="shared" si="1"/>
        <v>46704</v>
      </c>
    </row>
    <row r="75" spans="1:7" x14ac:dyDescent="0.25">
      <c r="A75" s="84">
        <v>30</v>
      </c>
      <c r="B75" s="27" t="s">
        <v>89</v>
      </c>
      <c r="C75" s="143"/>
      <c r="D75" s="156"/>
      <c r="E75" s="78">
        <v>108</v>
      </c>
      <c r="F75" s="79">
        <v>79</v>
      </c>
      <c r="G75" s="85">
        <f t="shared" si="1"/>
        <v>8532</v>
      </c>
    </row>
    <row r="76" spans="1:7" x14ac:dyDescent="0.25">
      <c r="A76" s="84">
        <v>31</v>
      </c>
      <c r="B76" s="27" t="s">
        <v>90</v>
      </c>
      <c r="C76" s="143"/>
      <c r="D76" s="156"/>
      <c r="E76" s="78">
        <v>65</v>
      </c>
      <c r="F76" s="79">
        <v>105</v>
      </c>
      <c r="G76" s="85">
        <f t="shared" si="1"/>
        <v>6825</v>
      </c>
    </row>
    <row r="77" spans="1:7" x14ac:dyDescent="0.25">
      <c r="A77" s="84">
        <v>32</v>
      </c>
      <c r="B77" s="24" t="s">
        <v>91</v>
      </c>
      <c r="C77" s="143"/>
      <c r="D77" s="156"/>
      <c r="E77" s="78">
        <v>216</v>
      </c>
      <c r="F77" s="79">
        <v>95</v>
      </c>
      <c r="G77" s="85">
        <f t="shared" si="1"/>
        <v>20520</v>
      </c>
    </row>
    <row r="78" spans="1:7" x14ac:dyDescent="0.25">
      <c r="A78" s="84">
        <v>33</v>
      </c>
      <c r="B78" s="27" t="s">
        <v>92</v>
      </c>
      <c r="C78" s="143"/>
      <c r="D78" s="156"/>
      <c r="E78" s="78">
        <v>17</v>
      </c>
      <c r="F78" s="79">
        <v>67</v>
      </c>
      <c r="G78" s="85">
        <f t="shared" si="1"/>
        <v>1139</v>
      </c>
    </row>
    <row r="79" spans="1:7" ht="15" customHeight="1" x14ac:dyDescent="0.25">
      <c r="A79" s="84" t="s">
        <v>65</v>
      </c>
      <c r="B79" s="27" t="s">
        <v>93</v>
      </c>
      <c r="C79" s="143"/>
      <c r="D79" s="156"/>
      <c r="E79" s="78">
        <v>50</v>
      </c>
      <c r="F79" s="79">
        <v>102</v>
      </c>
      <c r="G79" s="85">
        <f t="shared" si="1"/>
        <v>5100</v>
      </c>
    </row>
    <row r="80" spans="1:7" x14ac:dyDescent="0.25">
      <c r="A80" s="84" t="s">
        <v>66</v>
      </c>
      <c r="B80" s="27" t="s">
        <v>94</v>
      </c>
      <c r="C80" s="143"/>
      <c r="D80" s="156"/>
      <c r="E80" s="78">
        <v>476</v>
      </c>
      <c r="F80" s="79">
        <v>119</v>
      </c>
      <c r="G80" s="85">
        <f t="shared" si="1"/>
        <v>56644</v>
      </c>
    </row>
    <row r="81" spans="1:7" x14ac:dyDescent="0.25">
      <c r="A81" s="84" t="s">
        <v>67</v>
      </c>
      <c r="B81" s="27" t="s">
        <v>95</v>
      </c>
      <c r="C81" s="143"/>
      <c r="D81" s="156"/>
      <c r="E81" s="78">
        <v>346</v>
      </c>
      <c r="F81" s="79">
        <v>120</v>
      </c>
      <c r="G81" s="85">
        <f t="shared" si="1"/>
        <v>41520</v>
      </c>
    </row>
    <row r="82" spans="1:7" ht="17.25" customHeight="1" x14ac:dyDescent="0.25">
      <c r="A82" s="84" t="s">
        <v>68</v>
      </c>
      <c r="B82" s="91" t="s">
        <v>96</v>
      </c>
      <c r="C82" s="143"/>
      <c r="D82" s="156"/>
      <c r="E82" s="78">
        <v>55</v>
      </c>
      <c r="F82" s="86">
        <v>73</v>
      </c>
      <c r="G82" s="85">
        <f t="shared" si="1"/>
        <v>4015</v>
      </c>
    </row>
    <row r="83" spans="1:7" ht="17.25" customHeight="1" x14ac:dyDescent="0.25">
      <c r="A83" s="84">
        <v>40</v>
      </c>
      <c r="B83" s="91" t="s">
        <v>128</v>
      </c>
      <c r="C83" s="143"/>
      <c r="D83" s="156"/>
      <c r="E83" s="78">
        <v>100</v>
      </c>
      <c r="F83" s="86">
        <v>86</v>
      </c>
      <c r="G83" s="85">
        <f t="shared" si="1"/>
        <v>8600</v>
      </c>
    </row>
    <row r="84" spans="1:7" ht="17.25" customHeight="1" x14ac:dyDescent="0.25">
      <c r="A84" s="84"/>
      <c r="B84" s="91"/>
      <c r="C84" s="144"/>
      <c r="D84" s="157"/>
      <c r="E84" s="78"/>
      <c r="F84" s="86"/>
      <c r="G84" s="92">
        <f>SUM(G73:G83)</f>
        <v>248649</v>
      </c>
    </row>
    <row r="85" spans="1:7" ht="17.25" customHeight="1" x14ac:dyDescent="0.25">
      <c r="A85" s="154" t="s">
        <v>153</v>
      </c>
      <c r="B85" s="155"/>
      <c r="C85" s="155"/>
      <c r="D85" s="155"/>
      <c r="E85" s="155"/>
      <c r="F85" s="155"/>
      <c r="G85" s="149"/>
    </row>
    <row r="86" spans="1:7" ht="17.25" customHeight="1" x14ac:dyDescent="0.25">
      <c r="A86" s="84" t="s">
        <v>69</v>
      </c>
      <c r="B86" s="91" t="s">
        <v>100</v>
      </c>
      <c r="C86" s="142">
        <v>45289</v>
      </c>
      <c r="D86" s="156" t="s">
        <v>140</v>
      </c>
      <c r="E86" s="78">
        <v>102</v>
      </c>
      <c r="F86" s="86">
        <v>450</v>
      </c>
      <c r="G86" s="85">
        <f t="shared" si="1"/>
        <v>45900</v>
      </c>
    </row>
    <row r="87" spans="1:7" ht="17.25" customHeight="1" x14ac:dyDescent="0.25">
      <c r="A87" s="84" t="s">
        <v>104</v>
      </c>
      <c r="B87" s="91" t="s">
        <v>101</v>
      </c>
      <c r="C87" s="143"/>
      <c r="D87" s="156"/>
      <c r="E87" s="78">
        <v>223</v>
      </c>
      <c r="F87" s="86">
        <v>325</v>
      </c>
      <c r="G87" s="85">
        <f t="shared" si="1"/>
        <v>72475</v>
      </c>
    </row>
    <row r="88" spans="1:7" ht="17.25" customHeight="1" x14ac:dyDescent="0.25">
      <c r="A88" s="84" t="s">
        <v>105</v>
      </c>
      <c r="B88" s="27" t="s">
        <v>103</v>
      </c>
      <c r="C88" s="143"/>
      <c r="D88" s="156"/>
      <c r="E88" s="78">
        <v>208</v>
      </c>
      <c r="F88" s="79">
        <v>148</v>
      </c>
      <c r="G88" s="85">
        <f t="shared" si="1"/>
        <v>30784</v>
      </c>
    </row>
    <row r="89" spans="1:7" ht="17.25" customHeight="1" x14ac:dyDescent="0.25">
      <c r="A89" s="84">
        <v>52</v>
      </c>
      <c r="B89" s="93" t="s">
        <v>97</v>
      </c>
      <c r="C89" s="143"/>
      <c r="D89" s="156"/>
      <c r="E89" s="78">
        <v>116</v>
      </c>
      <c r="F89" s="94">
        <v>75</v>
      </c>
      <c r="G89" s="85">
        <f t="shared" si="1"/>
        <v>8700</v>
      </c>
    </row>
    <row r="90" spans="1:7" ht="17.25" customHeight="1" x14ac:dyDescent="0.25">
      <c r="A90" s="84">
        <v>53</v>
      </c>
      <c r="B90" s="93" t="s">
        <v>117</v>
      </c>
      <c r="C90" s="143"/>
      <c r="D90" s="156"/>
      <c r="E90" s="78">
        <v>184</v>
      </c>
      <c r="F90" s="94">
        <v>530</v>
      </c>
      <c r="G90" s="85">
        <f t="shared" si="1"/>
        <v>97520</v>
      </c>
    </row>
    <row r="91" spans="1:7" ht="17.25" customHeight="1" x14ac:dyDescent="0.25">
      <c r="A91" s="84">
        <v>55</v>
      </c>
      <c r="B91" s="93" t="s">
        <v>118</v>
      </c>
      <c r="C91" s="144"/>
      <c r="D91" s="157"/>
      <c r="E91" s="78">
        <v>124</v>
      </c>
      <c r="F91" s="86">
        <v>330</v>
      </c>
      <c r="G91" s="85">
        <f t="shared" si="1"/>
        <v>40920</v>
      </c>
    </row>
    <row r="92" spans="1:7" x14ac:dyDescent="0.25">
      <c r="A92" s="28"/>
      <c r="B92" s="29" t="s">
        <v>9</v>
      </c>
      <c r="C92" s="71"/>
      <c r="D92" s="71"/>
      <c r="E92" s="71">
        <f>SUM(E43:E91)</f>
        <v>9263.4</v>
      </c>
      <c r="F92" s="73"/>
      <c r="G92" s="61">
        <f>SUM(G86:G91)</f>
        <v>296299</v>
      </c>
    </row>
    <row r="93" spans="1:7" ht="37.15" customHeight="1" x14ac:dyDescent="0.25">
      <c r="A93" s="154" t="s">
        <v>177</v>
      </c>
      <c r="B93" s="155"/>
      <c r="C93" s="155"/>
      <c r="D93" s="155"/>
      <c r="E93" s="155"/>
      <c r="F93" s="155"/>
      <c r="G93" s="168"/>
    </row>
    <row r="94" spans="1:7" ht="30" x14ac:dyDescent="0.25">
      <c r="A94" s="23" t="s">
        <v>5</v>
      </c>
      <c r="B94" s="27" t="s">
        <v>108</v>
      </c>
      <c r="C94" s="95">
        <v>45565</v>
      </c>
      <c r="D94" s="96" t="s">
        <v>176</v>
      </c>
      <c r="E94" s="70">
        <v>130</v>
      </c>
      <c r="F94" s="70">
        <v>580</v>
      </c>
      <c r="G94" s="61">
        <f>E94*F94</f>
        <v>75400</v>
      </c>
    </row>
    <row r="95" spans="1:7" ht="58.5" customHeight="1" x14ac:dyDescent="0.25">
      <c r="A95" s="154" t="s">
        <v>150</v>
      </c>
      <c r="B95" s="148"/>
      <c r="C95" s="148"/>
      <c r="D95" s="148"/>
      <c r="E95" s="148"/>
      <c r="F95" s="148"/>
      <c r="G95" s="149"/>
    </row>
    <row r="96" spans="1:7" ht="33" customHeight="1" x14ac:dyDescent="0.25">
      <c r="A96" s="28" t="s">
        <v>5</v>
      </c>
      <c r="B96" s="97" t="s">
        <v>33</v>
      </c>
      <c r="C96" s="145">
        <v>45286</v>
      </c>
      <c r="D96" s="146" t="s">
        <v>140</v>
      </c>
      <c r="E96" s="26">
        <v>1920</v>
      </c>
      <c r="F96" s="59">
        <v>733.31</v>
      </c>
      <c r="G96" s="59">
        <f>SUM(E96*F96)</f>
        <v>1407955.2</v>
      </c>
    </row>
    <row r="97" spans="1:7" ht="33" customHeight="1" x14ac:dyDescent="0.25">
      <c r="A97" s="28">
        <v>2</v>
      </c>
      <c r="B97" s="97" t="s">
        <v>33</v>
      </c>
      <c r="C97" s="145"/>
      <c r="D97" s="146"/>
      <c r="E97" s="59">
        <v>1</v>
      </c>
      <c r="F97" s="59">
        <v>742.92</v>
      </c>
      <c r="G97" s="59">
        <f>SUM(E97*F97)</f>
        <v>742.92</v>
      </c>
    </row>
    <row r="98" spans="1:7" x14ac:dyDescent="0.25">
      <c r="A98" s="28"/>
      <c r="B98" s="60" t="s">
        <v>9</v>
      </c>
      <c r="C98" s="30"/>
      <c r="D98" s="30"/>
      <c r="E98" s="30">
        <f>SUM(E96:E96)</f>
        <v>1920</v>
      </c>
      <c r="F98" s="31"/>
      <c r="G98" s="61">
        <f>SUM(G96:G97)</f>
        <v>1408698.1199999999</v>
      </c>
    </row>
    <row r="99" spans="1:7" x14ac:dyDescent="0.25">
      <c r="A99" s="98"/>
      <c r="B99" s="98"/>
      <c r="C99" s="98"/>
      <c r="D99" s="98"/>
      <c r="E99" s="99"/>
      <c r="F99" s="99"/>
      <c r="G99" s="99"/>
    </row>
    <row r="100" spans="1:7" ht="48.6" customHeight="1" x14ac:dyDescent="0.25">
      <c r="A100" s="154" t="s">
        <v>154</v>
      </c>
      <c r="B100" s="148"/>
      <c r="C100" s="148"/>
      <c r="D100" s="148"/>
      <c r="E100" s="148"/>
      <c r="F100" s="148"/>
      <c r="G100" s="149"/>
    </row>
    <row r="101" spans="1:7" ht="33" customHeight="1" x14ac:dyDescent="0.25">
      <c r="A101" s="118">
        <v>1</v>
      </c>
      <c r="B101" s="119" t="s">
        <v>37</v>
      </c>
      <c r="C101" s="126">
        <v>45307</v>
      </c>
      <c r="D101" s="127" t="s">
        <v>155</v>
      </c>
      <c r="E101" s="120">
        <v>1111</v>
      </c>
      <c r="F101" s="120">
        <v>466</v>
      </c>
      <c r="G101" s="121">
        <f>F101*E101</f>
        <v>517726</v>
      </c>
    </row>
    <row r="102" spans="1:7" ht="28.9" customHeight="1" x14ac:dyDescent="0.25">
      <c r="A102" s="118"/>
      <c r="B102" s="123" t="s">
        <v>9</v>
      </c>
      <c r="C102" s="124"/>
      <c r="D102" s="124"/>
      <c r="E102" s="124"/>
      <c r="F102" s="125"/>
      <c r="G102" s="121">
        <f>SUM(G101)</f>
        <v>517726</v>
      </c>
    </row>
    <row r="103" spans="1:7" ht="42" customHeight="1" x14ac:dyDescent="0.25">
      <c r="A103" s="154" t="s">
        <v>156</v>
      </c>
      <c r="B103" s="148"/>
      <c r="C103" s="148"/>
      <c r="D103" s="148"/>
      <c r="E103" s="148"/>
      <c r="F103" s="148"/>
      <c r="G103" s="149"/>
    </row>
    <row r="104" spans="1:7" ht="37.9" customHeight="1" x14ac:dyDescent="0.25">
      <c r="A104" s="118">
        <v>2</v>
      </c>
      <c r="B104" s="122" t="s">
        <v>36</v>
      </c>
      <c r="C104" s="126">
        <v>45307</v>
      </c>
      <c r="D104" s="127" t="s">
        <v>155</v>
      </c>
      <c r="E104" s="120">
        <v>325</v>
      </c>
      <c r="F104" s="120">
        <v>559</v>
      </c>
      <c r="G104" s="118">
        <f>SUM(E104*F104)</f>
        <v>181675</v>
      </c>
    </row>
    <row r="105" spans="1:7" ht="21" customHeight="1" x14ac:dyDescent="0.25">
      <c r="A105" s="118"/>
      <c r="B105" s="123" t="s">
        <v>9</v>
      </c>
      <c r="C105" s="124"/>
      <c r="D105" s="124"/>
      <c r="E105" s="124"/>
      <c r="F105" s="125"/>
      <c r="G105" s="121">
        <f>SUM(G104)</f>
        <v>181675</v>
      </c>
    </row>
    <row r="106" spans="1:7" ht="44.45" customHeight="1" x14ac:dyDescent="0.25">
      <c r="A106" s="154" t="s">
        <v>157</v>
      </c>
      <c r="B106" s="148"/>
      <c r="C106" s="148"/>
      <c r="D106" s="148"/>
      <c r="E106" s="148"/>
      <c r="F106" s="148"/>
      <c r="G106" s="149"/>
    </row>
    <row r="107" spans="1:7" ht="28.9" customHeight="1" x14ac:dyDescent="0.25">
      <c r="A107" s="118">
        <v>1</v>
      </c>
      <c r="B107" s="122" t="s">
        <v>158</v>
      </c>
      <c r="C107" s="200">
        <v>45307</v>
      </c>
      <c r="D107" s="163" t="s">
        <v>155</v>
      </c>
      <c r="E107" s="120">
        <v>7858</v>
      </c>
      <c r="F107" s="120">
        <v>121</v>
      </c>
      <c r="G107" s="118">
        <f>E107*F107</f>
        <v>950818</v>
      </c>
    </row>
    <row r="108" spans="1:7" ht="28.9" customHeight="1" x14ac:dyDescent="0.25">
      <c r="A108" s="118">
        <v>2</v>
      </c>
      <c r="B108" s="122" t="s">
        <v>124</v>
      </c>
      <c r="C108" s="201"/>
      <c r="D108" s="164"/>
      <c r="E108" s="120">
        <v>829</v>
      </c>
      <c r="F108" s="120">
        <v>266</v>
      </c>
      <c r="G108" s="118">
        <f>SUM(E108*F108)</f>
        <v>220514</v>
      </c>
    </row>
    <row r="109" spans="1:7" ht="28.9" customHeight="1" x14ac:dyDescent="0.25">
      <c r="A109" s="128">
        <v>3</v>
      </c>
      <c r="B109" s="129" t="s">
        <v>159</v>
      </c>
      <c r="C109" s="201"/>
      <c r="D109" s="164"/>
      <c r="E109" s="130">
        <v>852</v>
      </c>
      <c r="F109" s="130">
        <v>270</v>
      </c>
      <c r="G109" s="128">
        <f>E109*F109</f>
        <v>230040</v>
      </c>
    </row>
    <row r="110" spans="1:7" s="2" customFormat="1" x14ac:dyDescent="0.25">
      <c r="A110" s="118">
        <v>4</v>
      </c>
      <c r="B110" s="122" t="s">
        <v>110</v>
      </c>
      <c r="C110" s="201"/>
      <c r="D110" s="164"/>
      <c r="E110" s="120">
        <v>1</v>
      </c>
      <c r="F110" s="120">
        <v>270</v>
      </c>
      <c r="G110" s="118">
        <f>SUM(E110*F110)</f>
        <v>270</v>
      </c>
    </row>
    <row r="111" spans="1:7" x14ac:dyDescent="0.25">
      <c r="A111" s="118">
        <v>5</v>
      </c>
      <c r="B111" s="122" t="s">
        <v>160</v>
      </c>
      <c r="C111" s="202"/>
      <c r="D111" s="165"/>
      <c r="E111" s="120">
        <v>560</v>
      </c>
      <c r="F111" s="120">
        <v>277</v>
      </c>
      <c r="G111" s="118">
        <f>SUM(E111*F111)</f>
        <v>155120</v>
      </c>
    </row>
    <row r="112" spans="1:7" x14ac:dyDescent="0.25">
      <c r="A112" s="118"/>
      <c r="B112" s="123" t="s">
        <v>9</v>
      </c>
      <c r="C112" s="124"/>
      <c r="D112" s="124"/>
      <c r="E112" s="124">
        <f>SUM(E104:E109)</f>
        <v>9864</v>
      </c>
      <c r="F112" s="125"/>
      <c r="G112" s="121">
        <f>SUM(G107:G111)</f>
        <v>1556762</v>
      </c>
    </row>
    <row r="113" spans="1:7" ht="49.5" customHeight="1" x14ac:dyDescent="0.25">
      <c r="A113" s="178" t="s">
        <v>172</v>
      </c>
      <c r="B113" s="155"/>
      <c r="C113" s="155"/>
      <c r="D113" s="155"/>
      <c r="E113" s="155"/>
      <c r="F113" s="155"/>
      <c r="G113" s="149"/>
    </row>
    <row r="114" spans="1:7" ht="39" thickBot="1" x14ac:dyDescent="0.3">
      <c r="A114" s="23">
        <v>1</v>
      </c>
      <c r="B114" s="100" t="s">
        <v>112</v>
      </c>
      <c r="C114" s="179">
        <v>45470</v>
      </c>
      <c r="D114" s="182" t="s">
        <v>173</v>
      </c>
      <c r="E114" s="78">
        <v>1000</v>
      </c>
      <c r="F114" s="86">
        <v>145</v>
      </c>
      <c r="G114" s="26">
        <f>F114*E114</f>
        <v>145000</v>
      </c>
    </row>
    <row r="115" spans="1:7" ht="25.5" x14ac:dyDescent="0.25">
      <c r="A115" s="23">
        <v>2</v>
      </c>
      <c r="B115" s="101" t="s">
        <v>113</v>
      </c>
      <c r="C115" s="180"/>
      <c r="D115" s="183"/>
      <c r="E115" s="78">
        <v>1000</v>
      </c>
      <c r="F115" s="86">
        <v>148</v>
      </c>
      <c r="G115" s="26">
        <f>F115*E115</f>
        <v>148000</v>
      </c>
    </row>
    <row r="116" spans="1:7" x14ac:dyDescent="0.25">
      <c r="A116" s="23">
        <v>3</v>
      </c>
      <c r="B116" s="102" t="s">
        <v>115</v>
      </c>
      <c r="C116" s="181"/>
      <c r="D116" s="184"/>
      <c r="E116" s="78">
        <v>450</v>
      </c>
      <c r="F116" s="86">
        <v>192</v>
      </c>
      <c r="G116" s="26">
        <f>F116*E116</f>
        <v>86400</v>
      </c>
    </row>
    <row r="117" spans="1:7" x14ac:dyDescent="0.25">
      <c r="A117" s="28"/>
      <c r="B117" s="29" t="s">
        <v>9</v>
      </c>
      <c r="C117" s="71"/>
      <c r="D117" s="71"/>
      <c r="E117" s="71">
        <f>SUM(E114:E116)</f>
        <v>2450</v>
      </c>
      <c r="F117" s="73"/>
      <c r="G117" s="61">
        <f>SUM(G114:G116)</f>
        <v>379400</v>
      </c>
    </row>
    <row r="118" spans="1:7" x14ac:dyDescent="0.25">
      <c r="A118" s="98"/>
      <c r="B118" s="98"/>
      <c r="C118" s="98"/>
      <c r="D118" s="98"/>
      <c r="E118" s="99"/>
      <c r="F118" s="99"/>
      <c r="G118" s="99"/>
    </row>
    <row r="119" spans="1:7" ht="70.5" customHeight="1" thickBot="1" x14ac:dyDescent="0.3">
      <c r="A119" s="154" t="s">
        <v>179</v>
      </c>
      <c r="B119" s="155"/>
      <c r="C119" s="148"/>
      <c r="D119" s="148"/>
      <c r="E119" s="148"/>
      <c r="F119" s="155"/>
      <c r="G119" s="149"/>
    </row>
    <row r="120" spans="1:7" ht="14.45" customHeight="1" thickBot="1" x14ac:dyDescent="0.3">
      <c r="A120" s="23" t="s">
        <v>5</v>
      </c>
      <c r="B120" s="48" t="s">
        <v>39</v>
      </c>
      <c r="C120" s="174">
        <v>45565</v>
      </c>
      <c r="D120" s="176" t="s">
        <v>176</v>
      </c>
      <c r="E120" s="49">
        <v>5</v>
      </c>
      <c r="F120" s="49">
        <v>240</v>
      </c>
      <c r="G120" s="26">
        <f>E120*F120</f>
        <v>1200</v>
      </c>
    </row>
    <row r="121" spans="1:7" ht="15.75" thickBot="1" x14ac:dyDescent="0.3">
      <c r="A121" s="23" t="s">
        <v>6</v>
      </c>
      <c r="B121" s="50" t="s">
        <v>40</v>
      </c>
      <c r="C121" s="175"/>
      <c r="D121" s="177"/>
      <c r="E121" s="51">
        <v>64</v>
      </c>
      <c r="F121" s="51">
        <v>320</v>
      </c>
      <c r="G121" s="26">
        <f t="shared" ref="G121:G135" si="3">E121*F121</f>
        <v>20480</v>
      </c>
    </row>
    <row r="122" spans="1:7" ht="15.75" thickBot="1" x14ac:dyDescent="0.3">
      <c r="A122" s="23" t="s">
        <v>7</v>
      </c>
      <c r="B122" s="52" t="s">
        <v>41</v>
      </c>
      <c r="C122" s="175"/>
      <c r="D122" s="177"/>
      <c r="E122" s="51">
        <v>378</v>
      </c>
      <c r="F122" s="53">
        <v>75</v>
      </c>
      <c r="G122" s="26">
        <f t="shared" si="3"/>
        <v>28350</v>
      </c>
    </row>
    <row r="123" spans="1:7" ht="15.75" thickBot="1" x14ac:dyDescent="0.3">
      <c r="A123" s="23" t="s">
        <v>8</v>
      </c>
      <c r="B123" s="52" t="s">
        <v>42</v>
      </c>
      <c r="C123" s="175"/>
      <c r="D123" s="177"/>
      <c r="E123" s="51">
        <v>100</v>
      </c>
      <c r="F123" s="53">
        <v>180</v>
      </c>
      <c r="G123" s="26">
        <f t="shared" si="3"/>
        <v>18000</v>
      </c>
    </row>
    <row r="124" spans="1:7" ht="15.75" thickBot="1" x14ac:dyDescent="0.3">
      <c r="A124" s="23"/>
      <c r="B124" s="52"/>
      <c r="C124" s="54"/>
      <c r="D124" s="55"/>
      <c r="E124" s="51"/>
      <c r="F124" s="53"/>
      <c r="G124" s="56">
        <f>SUM(G120:G123)</f>
        <v>68030</v>
      </c>
    </row>
    <row r="125" spans="1:7" ht="48" customHeight="1" x14ac:dyDescent="0.25">
      <c r="A125" s="203" t="s">
        <v>163</v>
      </c>
      <c r="B125" s="204"/>
      <c r="C125" s="204"/>
      <c r="D125" s="204"/>
      <c r="E125" s="204"/>
      <c r="F125" s="204"/>
      <c r="G125" s="205"/>
    </row>
    <row r="126" spans="1:7" ht="15.75" thickBot="1" x14ac:dyDescent="0.3">
      <c r="A126" s="23" t="s">
        <v>19</v>
      </c>
      <c r="B126" s="48" t="s">
        <v>44</v>
      </c>
      <c r="C126" s="174">
        <v>45391</v>
      </c>
      <c r="D126" s="176" t="s">
        <v>162</v>
      </c>
      <c r="E126" s="103">
        <v>1376</v>
      </c>
      <c r="F126" s="104">
        <v>150.96</v>
      </c>
      <c r="G126" s="26">
        <f t="shared" si="3"/>
        <v>207720.96000000002</v>
      </c>
    </row>
    <row r="127" spans="1:7" ht="15.75" thickBot="1" x14ac:dyDescent="0.3">
      <c r="A127" s="23" t="s">
        <v>20</v>
      </c>
      <c r="B127" s="48" t="s">
        <v>45</v>
      </c>
      <c r="C127" s="175"/>
      <c r="D127" s="177"/>
      <c r="E127" s="103">
        <v>826</v>
      </c>
      <c r="F127" s="104">
        <v>180.94</v>
      </c>
      <c r="G127" s="26">
        <f t="shared" si="3"/>
        <v>149456.44</v>
      </c>
    </row>
    <row r="128" spans="1:7" ht="15.75" thickBot="1" x14ac:dyDescent="0.3">
      <c r="A128" s="23" t="s">
        <v>21</v>
      </c>
      <c r="B128" s="105" t="s">
        <v>46</v>
      </c>
      <c r="C128" s="175"/>
      <c r="D128" s="177"/>
      <c r="E128" s="103">
        <v>89</v>
      </c>
      <c r="F128" s="106">
        <v>170.6</v>
      </c>
      <c r="G128" s="26">
        <f t="shared" si="3"/>
        <v>15183.4</v>
      </c>
    </row>
    <row r="129" spans="1:7" ht="0.6" customHeight="1" thickBot="1" x14ac:dyDescent="0.3">
      <c r="A129" s="23"/>
      <c r="B129" s="105" t="s">
        <v>129</v>
      </c>
      <c r="C129" s="175"/>
      <c r="D129" s="177"/>
      <c r="E129" s="103">
        <v>0</v>
      </c>
      <c r="F129" s="106"/>
      <c r="G129" s="26">
        <f>SUM(E129*F129)</f>
        <v>0</v>
      </c>
    </row>
    <row r="130" spans="1:7" hidden="1" x14ac:dyDescent="0.25">
      <c r="A130" s="23"/>
      <c r="B130" s="105" t="s">
        <v>130</v>
      </c>
      <c r="C130" s="175"/>
      <c r="D130" s="177"/>
      <c r="E130" s="133">
        <v>0</v>
      </c>
      <c r="F130" s="134"/>
      <c r="G130" s="135">
        <f>SUM(E130*F130)</f>
        <v>0</v>
      </c>
    </row>
    <row r="131" spans="1:7" x14ac:dyDescent="0.25">
      <c r="A131" s="23">
        <v>9</v>
      </c>
      <c r="B131" s="105" t="s">
        <v>161</v>
      </c>
      <c r="C131" s="131"/>
      <c r="D131" s="132"/>
      <c r="E131" s="104">
        <v>1</v>
      </c>
      <c r="F131" s="106">
        <v>182.67</v>
      </c>
      <c r="G131" s="59">
        <f>SUM(E131*F131)</f>
        <v>182.67</v>
      </c>
    </row>
    <row r="132" spans="1:7" x14ac:dyDescent="0.25">
      <c r="A132" s="23">
        <v>10</v>
      </c>
      <c r="B132" s="105" t="s">
        <v>129</v>
      </c>
      <c r="C132" s="131"/>
      <c r="D132" s="132"/>
      <c r="E132" s="104">
        <v>1</v>
      </c>
      <c r="F132" s="106">
        <v>174.4</v>
      </c>
      <c r="G132" s="59">
        <f>SUM(E132*F132)</f>
        <v>174.4</v>
      </c>
    </row>
    <row r="133" spans="1:7" ht="20.45" customHeight="1" thickBot="1" x14ac:dyDescent="0.3">
      <c r="A133" s="23"/>
      <c r="B133" s="105"/>
      <c r="C133" s="54"/>
      <c r="D133" s="55"/>
      <c r="E133" s="51"/>
      <c r="F133" s="107"/>
      <c r="G133" s="136">
        <f>SUM(G126:G132)</f>
        <v>372717.87000000005</v>
      </c>
    </row>
    <row r="134" spans="1:7" ht="42.6" customHeight="1" thickBot="1" x14ac:dyDescent="0.3">
      <c r="A134" s="191" t="s">
        <v>178</v>
      </c>
      <c r="B134" s="192"/>
      <c r="C134" s="192"/>
      <c r="D134" s="192"/>
      <c r="E134" s="192"/>
      <c r="F134" s="192"/>
      <c r="G134" s="193"/>
    </row>
    <row r="135" spans="1:7" ht="15.75" thickBot="1" x14ac:dyDescent="0.3">
      <c r="A135" s="23" t="s">
        <v>22</v>
      </c>
      <c r="B135" s="67" t="s">
        <v>119</v>
      </c>
      <c r="C135" s="174">
        <v>44925</v>
      </c>
      <c r="D135" s="197" t="s">
        <v>140</v>
      </c>
      <c r="E135" s="49">
        <v>4300</v>
      </c>
      <c r="F135" s="49">
        <v>57</v>
      </c>
      <c r="G135" s="26">
        <f t="shared" si="3"/>
        <v>245100</v>
      </c>
    </row>
    <row r="136" spans="1:7" ht="15.75" thickBot="1" x14ac:dyDescent="0.3">
      <c r="A136" s="23">
        <v>10</v>
      </c>
      <c r="B136" s="67" t="s">
        <v>120</v>
      </c>
      <c r="C136" s="175"/>
      <c r="D136" s="198"/>
      <c r="E136" s="51">
        <v>2000</v>
      </c>
      <c r="F136" s="51">
        <v>71</v>
      </c>
      <c r="G136" s="26">
        <f>SUM(E136*F136)</f>
        <v>142000</v>
      </c>
    </row>
    <row r="137" spans="1:7" x14ac:dyDescent="0.25">
      <c r="A137" s="23">
        <v>11</v>
      </c>
      <c r="B137" s="108" t="s">
        <v>121</v>
      </c>
      <c r="C137" s="175"/>
      <c r="D137" s="198"/>
      <c r="E137" s="109">
        <v>1200</v>
      </c>
      <c r="F137" s="110">
        <v>67</v>
      </c>
      <c r="G137" s="26">
        <f>SUM(E137*F137)</f>
        <v>80400</v>
      </c>
    </row>
    <row r="138" spans="1:7" x14ac:dyDescent="0.25">
      <c r="A138" s="23">
        <v>13</v>
      </c>
      <c r="B138" s="111" t="s">
        <v>122</v>
      </c>
      <c r="C138" s="175"/>
      <c r="D138" s="198"/>
      <c r="E138" s="59">
        <v>450</v>
      </c>
      <c r="F138" s="110">
        <v>77</v>
      </c>
      <c r="G138" s="26">
        <f>SUM(E138*F138)</f>
        <v>34650</v>
      </c>
    </row>
    <row r="139" spans="1:7" x14ac:dyDescent="0.25">
      <c r="A139" s="23"/>
      <c r="B139" s="112" t="s">
        <v>131</v>
      </c>
      <c r="C139" s="175"/>
      <c r="D139" s="199"/>
      <c r="E139" s="113">
        <v>54</v>
      </c>
      <c r="F139" s="114">
        <v>230</v>
      </c>
      <c r="G139" s="26">
        <f>SUM(E139*F139)</f>
        <v>12420</v>
      </c>
    </row>
    <row r="140" spans="1:7" x14ac:dyDescent="0.25">
      <c r="A140" s="28"/>
      <c r="B140" s="29" t="s">
        <v>9</v>
      </c>
      <c r="C140" s="115"/>
      <c r="D140" s="62"/>
      <c r="E140" s="30"/>
      <c r="F140" s="73"/>
      <c r="G140" s="61">
        <f>SUM(G135:G139)</f>
        <v>514570</v>
      </c>
    </row>
    <row r="141" spans="1:7" ht="33.75" customHeight="1" x14ac:dyDescent="0.25">
      <c r="A141" s="194" t="s">
        <v>151</v>
      </c>
      <c r="B141" s="195"/>
      <c r="C141" s="195"/>
      <c r="D141" s="195"/>
      <c r="E141" s="195"/>
      <c r="F141" s="195"/>
      <c r="G141" s="196"/>
    </row>
    <row r="142" spans="1:7" ht="30.6" customHeight="1" x14ac:dyDescent="0.25">
      <c r="A142" s="23" t="s">
        <v>5</v>
      </c>
      <c r="B142" s="116" t="s">
        <v>123</v>
      </c>
      <c r="C142" s="25">
        <v>45289</v>
      </c>
      <c r="D142" s="58" t="s">
        <v>143</v>
      </c>
      <c r="E142" s="117">
        <v>1000</v>
      </c>
      <c r="F142" s="110">
        <v>70</v>
      </c>
      <c r="G142" s="26">
        <f>E142*F142</f>
        <v>70000</v>
      </c>
    </row>
    <row r="143" spans="1:7" ht="13.9" customHeight="1" x14ac:dyDescent="0.25">
      <c r="A143" s="28"/>
      <c r="B143" s="29" t="s">
        <v>9</v>
      </c>
      <c r="C143" s="30"/>
      <c r="D143" s="30"/>
      <c r="E143" s="30">
        <f>SUM(E142:E142)</f>
        <v>1000</v>
      </c>
      <c r="F143" s="73"/>
      <c r="G143" s="61">
        <f>SUM(G142:G142)</f>
        <v>70000</v>
      </c>
    </row>
    <row r="144" spans="1:7" ht="39.6" hidden="1" customHeight="1" x14ac:dyDescent="0.25">
      <c r="A144" s="154" t="s">
        <v>132</v>
      </c>
      <c r="B144" s="155"/>
      <c r="C144" s="148"/>
      <c r="D144" s="148"/>
      <c r="E144" s="148"/>
      <c r="F144" s="155"/>
      <c r="G144" s="149"/>
    </row>
    <row r="145" spans="1:7" ht="15.75" hidden="1" thickBot="1" x14ac:dyDescent="0.3">
      <c r="A145" s="14" t="s">
        <v>5</v>
      </c>
      <c r="B145" s="38" t="s">
        <v>134</v>
      </c>
      <c r="C145" s="187" t="s">
        <v>135</v>
      </c>
      <c r="D145" s="189" t="s">
        <v>136</v>
      </c>
      <c r="E145" s="39">
        <v>75</v>
      </c>
      <c r="F145" s="39">
        <v>300</v>
      </c>
      <c r="G145" s="15">
        <f>E145*F145</f>
        <v>22500</v>
      </c>
    </row>
    <row r="146" spans="1:7" hidden="1" x14ac:dyDescent="0.25">
      <c r="A146" s="41" t="s">
        <v>6</v>
      </c>
      <c r="B146" s="42" t="s">
        <v>133</v>
      </c>
      <c r="C146" s="188"/>
      <c r="D146" s="190"/>
      <c r="E146" s="43">
        <v>75</v>
      </c>
      <c r="F146" s="43">
        <v>350</v>
      </c>
      <c r="G146" s="44">
        <f t="shared" ref="G146" si="4">E146*F146</f>
        <v>26250</v>
      </c>
    </row>
    <row r="147" spans="1:7" hidden="1" x14ac:dyDescent="0.25">
      <c r="A147" s="2"/>
      <c r="B147" s="18"/>
      <c r="C147" s="45"/>
      <c r="D147" s="46"/>
      <c r="E147" s="40"/>
      <c r="F147" s="47"/>
      <c r="G147" s="8">
        <f>SUM(G145:G146)</f>
        <v>48750</v>
      </c>
    </row>
  </sheetData>
  <mergeCells count="59">
    <mergeCell ref="C32:C33"/>
    <mergeCell ref="D32:D33"/>
    <mergeCell ref="A31:G31"/>
    <mergeCell ref="A144:G144"/>
    <mergeCell ref="C145:C146"/>
    <mergeCell ref="D145:D146"/>
    <mergeCell ref="A134:G134"/>
    <mergeCell ref="C126:C130"/>
    <mergeCell ref="D126:D130"/>
    <mergeCell ref="A141:G141"/>
    <mergeCell ref="D135:D139"/>
    <mergeCell ref="C135:C139"/>
    <mergeCell ref="A103:G103"/>
    <mergeCell ref="A106:G106"/>
    <mergeCell ref="C107:C111"/>
    <mergeCell ref="A125:G125"/>
    <mergeCell ref="C120:C123"/>
    <mergeCell ref="D120:D123"/>
    <mergeCell ref="A113:G113"/>
    <mergeCell ref="C114:C116"/>
    <mergeCell ref="D114:D116"/>
    <mergeCell ref="A119:G119"/>
    <mergeCell ref="D107:D111"/>
    <mergeCell ref="A6:G6"/>
    <mergeCell ref="A2:G3"/>
    <mergeCell ref="A9:G9"/>
    <mergeCell ref="C10:C14"/>
    <mergeCell ref="D10:D14"/>
    <mergeCell ref="A100:G100"/>
    <mergeCell ref="A42:G42"/>
    <mergeCell ref="A93:G93"/>
    <mergeCell ref="A35:G35"/>
    <mergeCell ref="A40:G40"/>
    <mergeCell ref="A58:G58"/>
    <mergeCell ref="A95:G95"/>
    <mergeCell ref="D43:D56"/>
    <mergeCell ref="C43:C56"/>
    <mergeCell ref="A72:G72"/>
    <mergeCell ref="D59:D68"/>
    <mergeCell ref="C59:C68"/>
    <mergeCell ref="A85:G85"/>
    <mergeCell ref="C73:C84"/>
    <mergeCell ref="D73:D84"/>
    <mergeCell ref="C86:C91"/>
    <mergeCell ref="C96:C97"/>
    <mergeCell ref="D96:D97"/>
    <mergeCell ref="A16:G16"/>
    <mergeCell ref="C17:C22"/>
    <mergeCell ref="D17:D22"/>
    <mergeCell ref="A24:G24"/>
    <mergeCell ref="A38:G38"/>
    <mergeCell ref="A27:G27"/>
    <mergeCell ref="D86:D91"/>
    <mergeCell ref="A69:G69"/>
    <mergeCell ref="C70:C71"/>
    <mergeCell ref="D70:D71"/>
    <mergeCell ref="D28:D29"/>
    <mergeCell ref="C28:C29"/>
    <mergeCell ref="B30:F30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31"/>
  <sheetViews>
    <sheetView workbookViewId="0">
      <selection activeCell="O21" sqref="O21:U26"/>
    </sheetView>
  </sheetViews>
  <sheetFormatPr defaultRowHeight="15" x14ac:dyDescent="0.25"/>
  <sheetData>
    <row r="9" spans="15:21" x14ac:dyDescent="0.25">
      <c r="O9" s="214" t="s">
        <v>99</v>
      </c>
      <c r="P9" s="215"/>
      <c r="Q9" s="216"/>
      <c r="R9" s="216"/>
      <c r="S9" s="216"/>
      <c r="T9" s="215"/>
      <c r="U9" s="217"/>
    </row>
    <row r="10" spans="15:21" x14ac:dyDescent="0.25">
      <c r="O10" s="14" t="s">
        <v>5</v>
      </c>
      <c r="P10" s="19" t="s">
        <v>39</v>
      </c>
      <c r="Q10" s="218"/>
      <c r="R10" s="209" t="s">
        <v>32</v>
      </c>
      <c r="S10" s="20">
        <v>5</v>
      </c>
      <c r="T10" s="22">
        <v>200</v>
      </c>
      <c r="U10" s="15">
        <f t="shared" ref="U10:U18" si="0">S10*T10</f>
        <v>1000</v>
      </c>
    </row>
    <row r="11" spans="15:21" ht="36" x14ac:dyDescent="0.25">
      <c r="O11" s="14" t="s">
        <v>6</v>
      </c>
      <c r="P11" s="17" t="s">
        <v>40</v>
      </c>
      <c r="Q11" s="219"/>
      <c r="R11" s="210"/>
      <c r="S11" s="20">
        <v>10</v>
      </c>
      <c r="T11" s="22">
        <v>300</v>
      </c>
      <c r="U11" s="15">
        <f t="shared" si="0"/>
        <v>3000</v>
      </c>
    </row>
    <row r="12" spans="15:21" ht="24" x14ac:dyDescent="0.25">
      <c r="O12" s="14" t="s">
        <v>7</v>
      </c>
      <c r="P12" s="18" t="s">
        <v>41</v>
      </c>
      <c r="Q12" s="219"/>
      <c r="R12" s="210"/>
      <c r="S12" s="20">
        <v>300</v>
      </c>
      <c r="T12" s="22">
        <v>50</v>
      </c>
      <c r="U12" s="15">
        <f t="shared" si="0"/>
        <v>15000</v>
      </c>
    </row>
    <row r="13" spans="15:21" x14ac:dyDescent="0.25">
      <c r="O13" s="14" t="s">
        <v>8</v>
      </c>
      <c r="P13" s="18" t="s">
        <v>42</v>
      </c>
      <c r="Q13" s="219"/>
      <c r="R13" s="210"/>
      <c r="S13" s="20">
        <v>200</v>
      </c>
      <c r="T13" s="22">
        <v>130</v>
      </c>
      <c r="U13" s="15">
        <f t="shared" si="0"/>
        <v>26000</v>
      </c>
    </row>
    <row r="14" spans="15:21" ht="24" x14ac:dyDescent="0.25">
      <c r="O14" s="14" t="s">
        <v>13</v>
      </c>
      <c r="P14" s="18" t="s">
        <v>43</v>
      </c>
      <c r="Q14" s="219"/>
      <c r="R14" s="210"/>
      <c r="S14" s="20">
        <v>70</v>
      </c>
      <c r="T14" s="22">
        <v>130</v>
      </c>
      <c r="U14" s="15">
        <f t="shared" si="0"/>
        <v>9100</v>
      </c>
    </row>
    <row r="15" spans="15:21" x14ac:dyDescent="0.25">
      <c r="O15" s="14" t="s">
        <v>19</v>
      </c>
      <c r="P15" s="19" t="s">
        <v>44</v>
      </c>
      <c r="Q15" s="219"/>
      <c r="R15" s="210"/>
      <c r="S15" s="20">
        <v>450</v>
      </c>
      <c r="T15" s="22">
        <v>220</v>
      </c>
      <c r="U15" s="15">
        <f t="shared" si="0"/>
        <v>99000</v>
      </c>
    </row>
    <row r="16" spans="15:21" x14ac:dyDescent="0.25">
      <c r="O16" s="14" t="s">
        <v>20</v>
      </c>
      <c r="P16" s="19" t="s">
        <v>45</v>
      </c>
      <c r="Q16" s="219"/>
      <c r="R16" s="210"/>
      <c r="S16" s="20">
        <v>400</v>
      </c>
      <c r="T16" s="22">
        <v>245</v>
      </c>
      <c r="U16" s="15">
        <f t="shared" si="0"/>
        <v>98000</v>
      </c>
    </row>
    <row r="17" spans="1:21" x14ac:dyDescent="0.25">
      <c r="O17" s="14" t="s">
        <v>21</v>
      </c>
      <c r="P17" s="19" t="s">
        <v>46</v>
      </c>
      <c r="Q17" s="219"/>
      <c r="R17" s="210"/>
      <c r="S17" s="20">
        <v>30</v>
      </c>
      <c r="T17" s="22">
        <v>280</v>
      </c>
      <c r="U17" s="15">
        <f t="shared" si="0"/>
        <v>8400</v>
      </c>
    </row>
    <row r="18" spans="1:21" x14ac:dyDescent="0.25">
      <c r="O18" s="14" t="s">
        <v>22</v>
      </c>
      <c r="P18" s="19" t="s">
        <v>47</v>
      </c>
      <c r="Q18" s="220"/>
      <c r="R18" s="211"/>
      <c r="S18" s="20">
        <v>180</v>
      </c>
      <c r="T18" s="22">
        <v>225</v>
      </c>
      <c r="U18" s="15">
        <f t="shared" si="0"/>
        <v>40500</v>
      </c>
    </row>
    <row r="19" spans="1:21" x14ac:dyDescent="0.25">
      <c r="A19" s="178" t="s">
        <v>111</v>
      </c>
      <c r="B19" s="212"/>
      <c r="C19" s="212"/>
      <c r="D19" s="212"/>
      <c r="E19" s="212"/>
      <c r="F19" s="212"/>
      <c r="G19" s="213"/>
      <c r="H19" t="s">
        <v>114</v>
      </c>
      <c r="O19" s="2"/>
      <c r="P19" s="16" t="s">
        <v>9</v>
      </c>
      <c r="Q19" s="12"/>
      <c r="R19" s="12"/>
      <c r="S19" s="12">
        <f>SUM(S10:S18)</f>
        <v>1645</v>
      </c>
      <c r="T19" s="21"/>
      <c r="U19" s="8">
        <f>SUM(U10:U18)</f>
        <v>300000</v>
      </c>
    </row>
    <row r="20" spans="1:21" x14ac:dyDescent="0.25">
      <c r="A20" s="2" t="s">
        <v>6</v>
      </c>
      <c r="B20" s="6" t="s">
        <v>34</v>
      </c>
      <c r="C20" s="36"/>
      <c r="D20" s="37"/>
      <c r="E20" s="7">
        <v>100</v>
      </c>
      <c r="F20" s="8">
        <v>380</v>
      </c>
      <c r="G20" s="7">
        <f>F20*E20</f>
        <v>38000</v>
      </c>
    </row>
    <row r="21" spans="1:21" x14ac:dyDescent="0.25">
      <c r="A21" s="2"/>
      <c r="B21" s="11" t="s">
        <v>9</v>
      </c>
      <c r="C21" s="12"/>
      <c r="D21" s="12"/>
      <c r="E21" s="12">
        <f>SUM(E20:E20)</f>
        <v>100</v>
      </c>
      <c r="F21" s="13"/>
      <c r="G21" s="8">
        <f>SUM(G20:G20)</f>
        <v>38000</v>
      </c>
      <c r="O21" s="214" t="s">
        <v>98</v>
      </c>
      <c r="P21" s="216"/>
      <c r="Q21" s="216"/>
      <c r="R21" s="216"/>
      <c r="S21" s="216"/>
      <c r="T21" s="216"/>
      <c r="U21" s="217"/>
    </row>
    <row r="22" spans="1:21" x14ac:dyDescent="0.25">
      <c r="O22" s="2" t="s">
        <v>5</v>
      </c>
      <c r="P22" s="6" t="s">
        <v>35</v>
      </c>
      <c r="Q22" s="206"/>
      <c r="R22" s="209" t="s">
        <v>38</v>
      </c>
      <c r="S22" s="7">
        <v>200</v>
      </c>
      <c r="T22" s="7">
        <v>97.65</v>
      </c>
      <c r="U22" s="7">
        <f>T22*S22</f>
        <v>19530</v>
      </c>
    </row>
    <row r="23" spans="1:21" x14ac:dyDescent="0.25">
      <c r="O23" s="2" t="s">
        <v>6</v>
      </c>
      <c r="P23" s="6" t="s">
        <v>116</v>
      </c>
      <c r="Q23" s="207"/>
      <c r="R23" s="210"/>
      <c r="S23" s="7">
        <v>80</v>
      </c>
      <c r="T23" s="8">
        <v>245.7</v>
      </c>
      <c r="U23" s="7">
        <f>T23*S23</f>
        <v>19656</v>
      </c>
    </row>
    <row r="24" spans="1:21" x14ac:dyDescent="0.25">
      <c r="O24" s="2" t="s">
        <v>7</v>
      </c>
      <c r="P24" s="6" t="s">
        <v>36</v>
      </c>
      <c r="Q24" s="207"/>
      <c r="R24" s="210"/>
      <c r="S24" s="7">
        <v>60</v>
      </c>
      <c r="T24" s="7">
        <v>514.5</v>
      </c>
      <c r="U24" s="7">
        <f>T24*S24</f>
        <v>30870</v>
      </c>
    </row>
    <row r="25" spans="1:21" x14ac:dyDescent="0.25">
      <c r="O25" s="2" t="s">
        <v>8</v>
      </c>
      <c r="P25" s="6" t="s">
        <v>37</v>
      </c>
      <c r="Q25" s="208"/>
      <c r="R25" s="211"/>
      <c r="S25" s="7">
        <v>80</v>
      </c>
      <c r="T25" s="7">
        <v>369.6</v>
      </c>
      <c r="U25" s="7">
        <f>T25*S25</f>
        <v>29568</v>
      </c>
    </row>
    <row r="26" spans="1:21" x14ac:dyDescent="0.25">
      <c r="O26" s="2"/>
      <c r="P26" s="11" t="s">
        <v>9</v>
      </c>
      <c r="Q26" s="12"/>
      <c r="R26" s="12"/>
      <c r="S26" s="12">
        <f>SUM(S22:S25)</f>
        <v>420</v>
      </c>
      <c r="T26" s="13"/>
      <c r="U26" s="8">
        <f>SUM(U22:U25)</f>
        <v>99624</v>
      </c>
    </row>
    <row r="27" spans="1:21" ht="15.75" thickBot="1" x14ac:dyDescent="0.3"/>
    <row r="28" spans="1:21" ht="15.75" thickBot="1" x14ac:dyDescent="0.3">
      <c r="F28" s="32"/>
      <c r="G28" s="34"/>
      <c r="H28" s="2"/>
    </row>
    <row r="29" spans="1:21" ht="15.75" thickBot="1" x14ac:dyDescent="0.3">
      <c r="F29" s="33"/>
      <c r="G29" s="35"/>
      <c r="H29" s="2"/>
    </row>
    <row r="30" spans="1:21" ht="15.75" thickBot="1" x14ac:dyDescent="0.3">
      <c r="F30" s="33"/>
      <c r="G30" s="35"/>
      <c r="H30" s="2"/>
    </row>
    <row r="31" spans="1:21" x14ac:dyDescent="0.25">
      <c r="H31" s="2"/>
    </row>
  </sheetData>
  <mergeCells count="7">
    <mergeCell ref="Q22:Q25"/>
    <mergeCell ref="R22:R25"/>
    <mergeCell ref="A19:G19"/>
    <mergeCell ref="O9:U9"/>
    <mergeCell ref="Q10:Q18"/>
    <mergeCell ref="R10:R18"/>
    <mergeCell ref="O21:U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цен и контрактов</vt:lpstr>
      <vt:lpstr>Лист2</vt:lpstr>
      <vt:lpstr>Лист3</vt:lpstr>
      <vt:lpstr>'реестр цен и контрактов'!Область_печати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2024-10-01T21:56:47Z</dcterms:modified>
</cp:coreProperties>
</file>